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F05C9DF-FA1A-4C81-9995-312E4DEEF35A}" xr6:coauthVersionLast="40" xr6:coauthVersionMax="40" xr10:uidLastSave="{00000000-0000-0000-0000-000000000000}"/>
  <bookViews>
    <workbookView xWindow="0" yWindow="0" windowWidth="20490" windowHeight="7245" xr2:uid="{647F46DF-31A1-4B6A-81F5-3F10B390C080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D85" i="1"/>
  <c r="D80" i="1"/>
  <c r="C80" i="1"/>
  <c r="E78" i="1"/>
  <c r="H78" i="1" s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E55" i="1" s="1"/>
  <c r="H55" i="1" s="1"/>
  <c r="G55" i="1"/>
  <c r="F55" i="1"/>
  <c r="D55" i="1"/>
  <c r="C55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7" i="1"/>
  <c r="E47" i="1"/>
  <c r="E46" i="1"/>
  <c r="H46" i="1" s="1"/>
  <c r="E45" i="1"/>
  <c r="H45" i="1" s="1"/>
  <c r="G44" i="1"/>
  <c r="F44" i="1"/>
  <c r="D44" i="1"/>
  <c r="C44" i="1"/>
  <c r="H42" i="1"/>
  <c r="E42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H31" i="1"/>
  <c r="E31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H24" i="1" s="1"/>
  <c r="E23" i="1"/>
  <c r="E22" i="1" s="1"/>
  <c r="H22" i="1" s="1"/>
  <c r="G22" i="1"/>
  <c r="F22" i="1"/>
  <c r="D22" i="1"/>
  <c r="C22" i="1"/>
  <c r="C1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F13" i="1"/>
  <c r="E13" i="1"/>
  <c r="D13" i="1"/>
  <c r="C13" i="1"/>
  <c r="G11" i="1"/>
  <c r="F11" i="1"/>
  <c r="D11" i="1"/>
  <c r="H56" i="1" l="1"/>
  <c r="H23" i="1"/>
  <c r="E33" i="1"/>
  <c r="H33" i="1" s="1"/>
  <c r="E44" i="1"/>
  <c r="H44" i="1" s="1"/>
  <c r="E85" i="1"/>
  <c r="H85" i="1" s="1"/>
  <c r="H13" i="1"/>
  <c r="E66" i="1"/>
  <c r="H66" i="1" s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<sst xmlns="http://schemas.openxmlformats.org/spreadsheetml/2006/main" count="90" uniqueCount="90">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</sst>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" xfId="2" xr:uid="{05B48124-DAD4-4774-A73C-C7694D893E96}"/>
    <cellStyle name="Normal 3_1. Ingreso Público" xfId="1" xr:uid="{58D6E284-8429-4141-AB1E-7F8CCD050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AB58-2F10-4EF6-BCA9-6452D8B6A4E0}">
  <dimension ref="A1:I98"/>
  <sheetViews>
    <sheetView showGridLines="0" tabSelected="1" topLeftCell="A73" workbookViewId="0">
      <selection activeCell="B95" sqref="B95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8" width="15.7109375" style="32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/>
      <c r="C11" s="19">
        <f>SUM(C13,C22,C33,C44,C55,C66,C71,C80,C85)</f>
        <v>1257586100</v>
      </c>
      <c r="D11" s="19">
        <f>SUM(D13,D22,D33,D44,D55,D66,D71,D80,D85)</f>
        <v>106000129</v>
      </c>
      <c r="E11" s="19">
        <f>SUM(E13,E22,E33,E44,E55,E66,E71,E80,E85)</f>
        <v>1363586229</v>
      </c>
      <c r="F11" s="19">
        <f>SUM(F13,F22,F33,F44,F55,F66,F71,F80,F85)</f>
        <v>505489150</v>
      </c>
      <c r="G11" s="19">
        <f>SUM(G13,G22,G33,G44,G55,G66,G71,G80,G85)</f>
        <v>469625081</v>
      </c>
      <c r="H11" s="19">
        <f>SUM(E11-F11)</f>
        <v>858097079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4.25" customHeight="1" x14ac:dyDescent="0.25">
      <c r="A13" s="20" t="s">
        <v>17</v>
      </c>
      <c r="B13" s="20"/>
      <c r="C13" s="21">
        <f>SUM(C14:C20)</f>
        <v>1115413325</v>
      </c>
      <c r="D13" s="21">
        <f>SUM(D14:D20)</f>
        <v>8541483</v>
      </c>
      <c r="E13" s="21">
        <f>SUM(E14:E20)</f>
        <v>1123954808</v>
      </c>
      <c r="F13" s="21">
        <f>SUM(F14:F20)</f>
        <v>438342500</v>
      </c>
      <c r="G13" s="21">
        <f>SUM(G14:G20)</f>
        <v>408270906</v>
      </c>
      <c r="H13" s="21">
        <f>SUM(E13-F13)</f>
        <v>685612308</v>
      </c>
    </row>
    <row r="14" spans="1:8" s="26" customFormat="1" ht="12.75" customHeight="1" x14ac:dyDescent="0.25">
      <c r="A14" s="23"/>
      <c r="B14" s="24" t="s">
        <v>18</v>
      </c>
      <c r="C14" s="25">
        <v>319635339</v>
      </c>
      <c r="D14" s="25">
        <v>-2039997</v>
      </c>
      <c r="E14" s="25">
        <f t="shared" ref="E14:E78" si="0">C14+D14</f>
        <v>317595342</v>
      </c>
      <c r="F14" s="25">
        <v>155870164</v>
      </c>
      <c r="G14" s="25">
        <v>150642848</v>
      </c>
      <c r="H14" s="25">
        <f>E14-F14</f>
        <v>161725178</v>
      </c>
    </row>
    <row r="15" spans="1:8" s="27" customFormat="1" ht="12.75" customHeight="1" x14ac:dyDescent="0.25">
      <c r="A15" s="23"/>
      <c r="B15" s="24" t="s">
        <v>19</v>
      </c>
      <c r="C15" s="25">
        <v>0</v>
      </c>
      <c r="D15" s="25">
        <v>7632942</v>
      </c>
      <c r="E15" s="25">
        <f t="shared" si="0"/>
        <v>7632942</v>
      </c>
      <c r="F15" s="25">
        <v>7632942</v>
      </c>
      <c r="G15" s="25">
        <v>7521749</v>
      </c>
      <c r="H15" s="25">
        <f t="shared" ref="H15:H20" si="1">E15-F15</f>
        <v>0</v>
      </c>
    </row>
    <row r="16" spans="1:8" s="27" customFormat="1" ht="12.75" customHeight="1" x14ac:dyDescent="0.25">
      <c r="A16" s="23"/>
      <c r="B16" s="24" t="s">
        <v>20</v>
      </c>
      <c r="C16" s="25">
        <v>538466350</v>
      </c>
      <c r="D16" s="25">
        <v>4673606</v>
      </c>
      <c r="E16" s="25">
        <f t="shared" si="0"/>
        <v>543139956</v>
      </c>
      <c r="F16" s="25">
        <v>200437886</v>
      </c>
      <c r="G16" s="25">
        <v>182417506</v>
      </c>
      <c r="H16" s="25">
        <f t="shared" si="1"/>
        <v>342702070</v>
      </c>
    </row>
    <row r="17" spans="1:8" s="27" customFormat="1" ht="12.75" customHeight="1" x14ac:dyDescent="0.25">
      <c r="A17" s="23"/>
      <c r="B17" s="24" t="s">
        <v>21</v>
      </c>
      <c r="C17" s="25">
        <v>101881851</v>
      </c>
      <c r="D17" s="25">
        <v>-3042370</v>
      </c>
      <c r="E17" s="25">
        <f t="shared" si="0"/>
        <v>98839481</v>
      </c>
      <c r="F17" s="25">
        <v>37709650</v>
      </c>
      <c r="G17" s="25">
        <v>33094284</v>
      </c>
      <c r="H17" s="25">
        <f t="shared" si="1"/>
        <v>61129831</v>
      </c>
    </row>
    <row r="18" spans="1:8" s="27" customFormat="1" ht="12.75" customHeight="1" x14ac:dyDescent="0.25">
      <c r="A18" s="23"/>
      <c r="B18" s="24" t="s">
        <v>22</v>
      </c>
      <c r="C18" s="25">
        <v>61403244</v>
      </c>
      <c r="D18" s="25">
        <v>816725</v>
      </c>
      <c r="E18" s="25">
        <f t="shared" si="0"/>
        <v>62219969</v>
      </c>
      <c r="F18" s="25">
        <v>31132499</v>
      </c>
      <c r="G18" s="25">
        <v>29963984</v>
      </c>
      <c r="H18" s="25">
        <f t="shared" si="1"/>
        <v>31087470</v>
      </c>
    </row>
    <row r="19" spans="1:8" s="27" customFormat="1" ht="12.75" customHeight="1" x14ac:dyDescent="0.25">
      <c r="A19" s="23"/>
      <c r="B19" s="24" t="s">
        <v>23</v>
      </c>
      <c r="C19" s="25">
        <v>26320299</v>
      </c>
      <c r="D19" s="25">
        <v>0</v>
      </c>
      <c r="E19" s="25">
        <f t="shared" si="0"/>
        <v>26320299</v>
      </c>
      <c r="F19" s="25">
        <v>0</v>
      </c>
      <c r="G19" s="25">
        <v>0</v>
      </c>
      <c r="H19" s="25">
        <f t="shared" si="1"/>
        <v>26320299</v>
      </c>
    </row>
    <row r="20" spans="1:8" s="27" customFormat="1" ht="12.75" customHeight="1" x14ac:dyDescent="0.25">
      <c r="A20" s="23"/>
      <c r="B20" s="24" t="s">
        <v>24</v>
      </c>
      <c r="C20" s="25">
        <v>67706242</v>
      </c>
      <c r="D20" s="25">
        <v>500577</v>
      </c>
      <c r="E20" s="25">
        <f t="shared" si="0"/>
        <v>68206819</v>
      </c>
      <c r="F20" s="25">
        <v>5559359</v>
      </c>
      <c r="G20" s="25">
        <v>4630535</v>
      </c>
      <c r="H20" s="25">
        <f t="shared" si="1"/>
        <v>62647460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4.25" customHeight="1" x14ac:dyDescent="0.25">
      <c r="A22" s="20" t="s">
        <v>25</v>
      </c>
      <c r="B22" s="20"/>
      <c r="C22" s="21">
        <f>SUM(C23:C31)</f>
        <v>10663773</v>
      </c>
      <c r="D22" s="21">
        <f>SUM(D23:D31)</f>
        <v>599844</v>
      </c>
      <c r="E22" s="21">
        <f>SUM(E23:E31)</f>
        <v>11263617</v>
      </c>
      <c r="F22" s="21">
        <f>SUM(F23:F31)</f>
        <v>4506490</v>
      </c>
      <c r="G22" s="21">
        <f>SUM(G23:G31)</f>
        <v>4469859</v>
      </c>
      <c r="H22" s="21">
        <f>SUM(E22-F22)</f>
        <v>6757127</v>
      </c>
    </row>
    <row r="23" spans="1:8" s="27" customFormat="1" ht="24" customHeight="1" x14ac:dyDescent="0.25">
      <c r="A23" s="28"/>
      <c r="B23" s="29" t="s">
        <v>26</v>
      </c>
      <c r="C23" s="25">
        <v>2219349</v>
      </c>
      <c r="D23" s="25">
        <v>83161</v>
      </c>
      <c r="E23" s="25">
        <f t="shared" si="0"/>
        <v>2302510</v>
      </c>
      <c r="F23" s="25">
        <v>967223</v>
      </c>
      <c r="G23" s="25">
        <v>961944</v>
      </c>
      <c r="H23" s="25">
        <f t="shared" ref="H23:H31" si="2">E23-F23</f>
        <v>1335287</v>
      </c>
    </row>
    <row r="24" spans="1:8" s="27" customFormat="1" ht="12.75" customHeight="1" x14ac:dyDescent="0.25">
      <c r="A24" s="23"/>
      <c r="B24" s="24" t="s">
        <v>27</v>
      </c>
      <c r="C24" s="25">
        <v>1343090</v>
      </c>
      <c r="D24" s="25">
        <v>-5172</v>
      </c>
      <c r="E24" s="25">
        <f t="shared" si="0"/>
        <v>1337918</v>
      </c>
      <c r="F24" s="25">
        <v>558780</v>
      </c>
      <c r="G24" s="25">
        <v>558597</v>
      </c>
      <c r="H24" s="25">
        <f>E24-F24</f>
        <v>779138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7" customFormat="1" ht="12.75" customHeight="1" x14ac:dyDescent="0.25">
      <c r="A26" s="23"/>
      <c r="B26" s="24" t="s">
        <v>29</v>
      </c>
      <c r="C26" s="25">
        <v>1659358</v>
      </c>
      <c r="D26" s="25">
        <v>363146</v>
      </c>
      <c r="E26" s="25">
        <f t="shared" si="0"/>
        <v>2022504</v>
      </c>
      <c r="F26" s="25">
        <v>801903</v>
      </c>
      <c r="G26" s="25">
        <v>801533</v>
      </c>
      <c r="H26" s="25">
        <f t="shared" si="2"/>
        <v>1220601</v>
      </c>
    </row>
    <row r="27" spans="1:8" s="27" customFormat="1" ht="12.75" customHeight="1" x14ac:dyDescent="0.25">
      <c r="A27" s="23"/>
      <c r="B27" s="24" t="s">
        <v>30</v>
      </c>
      <c r="C27" s="25">
        <v>23480</v>
      </c>
      <c r="D27" s="25">
        <v>14364</v>
      </c>
      <c r="E27" s="25">
        <f t="shared" si="0"/>
        <v>37844</v>
      </c>
      <c r="F27" s="25">
        <v>4999</v>
      </c>
      <c r="G27" s="25">
        <v>4999</v>
      </c>
      <c r="H27" s="25">
        <f t="shared" si="2"/>
        <v>32845</v>
      </c>
    </row>
    <row r="28" spans="1:8" s="27" customFormat="1" ht="12.75" customHeight="1" x14ac:dyDescent="0.25">
      <c r="A28" s="23"/>
      <c r="B28" s="24" t="s">
        <v>31</v>
      </c>
      <c r="C28" s="25">
        <v>4438718</v>
      </c>
      <c r="D28" s="25">
        <v>2897</v>
      </c>
      <c r="E28" s="25">
        <f t="shared" si="0"/>
        <v>4441615</v>
      </c>
      <c r="F28" s="25">
        <v>1838280</v>
      </c>
      <c r="G28" s="25">
        <v>1807480</v>
      </c>
      <c r="H28" s="25">
        <f t="shared" si="2"/>
        <v>2603335</v>
      </c>
    </row>
    <row r="29" spans="1:8" s="27" customFormat="1" ht="24" customHeight="1" x14ac:dyDescent="0.25">
      <c r="A29" s="23"/>
      <c r="B29" s="29" t="s">
        <v>32</v>
      </c>
      <c r="C29" s="25">
        <v>14064</v>
      </c>
      <c r="D29" s="25">
        <v>-3478</v>
      </c>
      <c r="E29" s="25">
        <f t="shared" si="0"/>
        <v>10586</v>
      </c>
      <c r="F29" s="25">
        <v>1460</v>
      </c>
      <c r="G29" s="25">
        <v>1461</v>
      </c>
      <c r="H29" s="25">
        <f t="shared" si="2"/>
        <v>9126</v>
      </c>
    </row>
    <row r="30" spans="1:8" s="27" customFormat="1" ht="12.75" customHeight="1" x14ac:dyDescent="0.25">
      <c r="A30" s="23"/>
      <c r="B30" s="24" t="s">
        <v>33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7" customFormat="1" ht="12.75" customHeight="1" x14ac:dyDescent="0.25">
      <c r="A31" s="23"/>
      <c r="B31" s="24" t="s">
        <v>34</v>
      </c>
      <c r="C31" s="25">
        <v>965714</v>
      </c>
      <c r="D31" s="25">
        <v>144926</v>
      </c>
      <c r="E31" s="25">
        <f t="shared" si="0"/>
        <v>1110640</v>
      </c>
      <c r="F31" s="25">
        <v>333845</v>
      </c>
      <c r="G31" s="25">
        <v>333845</v>
      </c>
      <c r="H31" s="25">
        <f t="shared" si="2"/>
        <v>776795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4.25" customHeight="1" x14ac:dyDescent="0.25">
      <c r="A33" s="20" t="s">
        <v>35</v>
      </c>
      <c r="B33" s="20"/>
      <c r="C33" s="21">
        <f>SUM(C34:C42)</f>
        <v>95060026</v>
      </c>
      <c r="D33" s="21">
        <f>SUM(D34:D42)</f>
        <v>96783284</v>
      </c>
      <c r="E33" s="21">
        <f>SUM(E34:E42)</f>
        <v>191843310</v>
      </c>
      <c r="F33" s="21">
        <f>SUM(F34:F42)</f>
        <v>62483322</v>
      </c>
      <c r="G33" s="21">
        <f>SUM(G34:G42)</f>
        <v>56727478</v>
      </c>
      <c r="H33" s="21">
        <f>SUM(E33-F33)</f>
        <v>129359988</v>
      </c>
    </row>
    <row r="34" spans="1:8" s="27" customFormat="1" ht="12.75" customHeight="1" x14ac:dyDescent="0.25">
      <c r="A34" s="23"/>
      <c r="B34" s="24" t="s">
        <v>36</v>
      </c>
      <c r="C34" s="25">
        <v>19311674</v>
      </c>
      <c r="D34" s="25">
        <v>-318244</v>
      </c>
      <c r="E34" s="25">
        <f t="shared" si="0"/>
        <v>18993430</v>
      </c>
      <c r="F34" s="25">
        <v>7231426</v>
      </c>
      <c r="G34" s="25">
        <v>7162041</v>
      </c>
      <c r="H34" s="25">
        <f t="shared" ref="H34:H53" si="3">E34-F34</f>
        <v>11762004</v>
      </c>
    </row>
    <row r="35" spans="1:8" s="27" customFormat="1" ht="12.75" customHeight="1" x14ac:dyDescent="0.25">
      <c r="A35" s="23"/>
      <c r="B35" s="24" t="s">
        <v>37</v>
      </c>
      <c r="C35" s="25">
        <v>28978499</v>
      </c>
      <c r="D35" s="25">
        <v>-423417</v>
      </c>
      <c r="E35" s="25">
        <f t="shared" si="0"/>
        <v>28555082</v>
      </c>
      <c r="F35" s="25">
        <v>10410202</v>
      </c>
      <c r="G35" s="25">
        <v>9883342</v>
      </c>
      <c r="H35" s="25">
        <f>E35-F35</f>
        <v>18144880</v>
      </c>
    </row>
    <row r="36" spans="1:8" s="27" customFormat="1" ht="24" customHeight="1" x14ac:dyDescent="0.25">
      <c r="A36" s="23"/>
      <c r="B36" s="29" t="s">
        <v>38</v>
      </c>
      <c r="C36" s="25">
        <v>287968</v>
      </c>
      <c r="D36" s="25">
        <v>57192751</v>
      </c>
      <c r="E36" s="25">
        <f t="shared" si="0"/>
        <v>57480719</v>
      </c>
      <c r="F36" s="25">
        <v>62535</v>
      </c>
      <c r="G36" s="25">
        <v>62534</v>
      </c>
      <c r="H36" s="25">
        <f t="shared" si="3"/>
        <v>57418184</v>
      </c>
    </row>
    <row r="37" spans="1:8" s="27" customFormat="1" ht="12.75" customHeight="1" x14ac:dyDescent="0.25">
      <c r="A37" s="23"/>
      <c r="B37" s="24" t="s">
        <v>39</v>
      </c>
      <c r="C37" s="25">
        <v>1003744</v>
      </c>
      <c r="D37" s="25">
        <v>0</v>
      </c>
      <c r="E37" s="25">
        <f t="shared" si="0"/>
        <v>1003744</v>
      </c>
      <c r="F37" s="25">
        <v>699420</v>
      </c>
      <c r="G37" s="25">
        <v>699420</v>
      </c>
      <c r="H37" s="25">
        <f t="shared" si="3"/>
        <v>304324</v>
      </c>
    </row>
    <row r="38" spans="1:8" s="27" customFormat="1" ht="24" customHeight="1" x14ac:dyDescent="0.25">
      <c r="A38" s="23"/>
      <c r="B38" s="29" t="s">
        <v>40</v>
      </c>
      <c r="C38" s="25">
        <v>16502262</v>
      </c>
      <c r="D38" s="25">
        <v>32619951</v>
      </c>
      <c r="E38" s="25">
        <f t="shared" si="0"/>
        <v>49122213</v>
      </c>
      <c r="F38" s="25">
        <v>28147410</v>
      </c>
      <c r="G38" s="25">
        <v>28048649</v>
      </c>
      <c r="H38" s="25">
        <f t="shared" si="3"/>
        <v>20974803</v>
      </c>
    </row>
    <row r="39" spans="1:8" s="27" customFormat="1" ht="12.75" customHeight="1" x14ac:dyDescent="0.25">
      <c r="A39" s="23"/>
      <c r="B39" s="24" t="s">
        <v>41</v>
      </c>
      <c r="C39" s="25">
        <v>2575000</v>
      </c>
      <c r="D39" s="25">
        <v>0</v>
      </c>
      <c r="E39" s="25">
        <f t="shared" si="0"/>
        <v>2575000</v>
      </c>
      <c r="F39" s="25">
        <v>736488</v>
      </c>
      <c r="G39" s="25">
        <v>736488</v>
      </c>
      <c r="H39" s="25">
        <f t="shared" si="3"/>
        <v>1838512</v>
      </c>
    </row>
    <row r="40" spans="1:8" s="27" customFormat="1" ht="12.75" customHeight="1" x14ac:dyDescent="0.25">
      <c r="A40" s="23"/>
      <c r="B40" s="24" t="s">
        <v>42</v>
      </c>
      <c r="C40" s="25">
        <v>4340616</v>
      </c>
      <c r="D40" s="25">
        <v>751681</v>
      </c>
      <c r="E40" s="25">
        <f t="shared" si="0"/>
        <v>5092297</v>
      </c>
      <c r="F40" s="25">
        <v>2321344</v>
      </c>
      <c r="G40" s="25">
        <v>2321344</v>
      </c>
      <c r="H40" s="25">
        <f t="shared" si="3"/>
        <v>2770953</v>
      </c>
    </row>
    <row r="41" spans="1:8" s="27" customFormat="1" ht="12.75" customHeight="1" x14ac:dyDescent="0.25">
      <c r="A41" s="23"/>
      <c r="B41" s="24" t="s">
        <v>43</v>
      </c>
      <c r="C41" s="25">
        <v>361001</v>
      </c>
      <c r="D41" s="25">
        <v>34207</v>
      </c>
      <c r="E41" s="25">
        <f t="shared" si="0"/>
        <v>395208</v>
      </c>
      <c r="F41" s="25">
        <v>81741</v>
      </c>
      <c r="G41" s="25">
        <v>81688</v>
      </c>
      <c r="H41" s="25">
        <f t="shared" si="3"/>
        <v>313467</v>
      </c>
    </row>
    <row r="42" spans="1:8" s="27" customFormat="1" ht="12.75" customHeight="1" x14ac:dyDescent="0.25">
      <c r="A42" s="23"/>
      <c r="B42" s="24" t="s">
        <v>44</v>
      </c>
      <c r="C42" s="25">
        <v>21699262</v>
      </c>
      <c r="D42" s="25">
        <v>6926355</v>
      </c>
      <c r="E42" s="25">
        <f t="shared" si="0"/>
        <v>28625617</v>
      </c>
      <c r="F42" s="25">
        <v>12792756</v>
      </c>
      <c r="G42" s="25">
        <v>7731972</v>
      </c>
      <c r="H42" s="25">
        <f t="shared" si="3"/>
        <v>15832861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16"/>
      <c r="G43" s="16"/>
      <c r="H43" s="16"/>
    </row>
    <row r="44" spans="1:8" s="26" customFormat="1" ht="27" customHeight="1" x14ac:dyDescent="0.25">
      <c r="A44" s="30" t="s">
        <v>45</v>
      </c>
      <c r="B44" s="30"/>
      <c r="C44" s="21">
        <f>SUM(C45:C48)</f>
        <v>32998476</v>
      </c>
      <c r="D44" s="21">
        <f>SUM(D45:D48)</f>
        <v>0</v>
      </c>
      <c r="E44" s="21">
        <f>SUM(E45:E48)</f>
        <v>32998476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32998476</v>
      </c>
    </row>
    <row r="45" spans="1:8" s="26" customFormat="1" ht="12" customHeight="1" x14ac:dyDescent="0.25">
      <c r="A45" s="24"/>
      <c r="B45" s="24" t="s">
        <v>46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7" customFormat="1" ht="12.75" customHeight="1" x14ac:dyDescent="0.25">
      <c r="A47" s="23"/>
      <c r="B47" s="24" t="s">
        <v>48</v>
      </c>
      <c r="C47" s="25">
        <v>32998476</v>
      </c>
      <c r="D47" s="25">
        <v>0</v>
      </c>
      <c r="E47" s="25">
        <f t="shared" si="0"/>
        <v>32998476</v>
      </c>
      <c r="F47" s="25">
        <v>0</v>
      </c>
      <c r="G47" s="25">
        <v>0</v>
      </c>
      <c r="H47" s="25">
        <f t="shared" si="3"/>
        <v>32998476</v>
      </c>
    </row>
    <row r="48" spans="1:8" s="27" customFormat="1" ht="12.75" customHeight="1" x14ac:dyDescent="0.25">
      <c r="A48" s="23"/>
      <c r="B48" s="24" t="s">
        <v>49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5">
        <v>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7" customFormat="1" ht="3" customHeight="1" x14ac:dyDescent="0.25">
      <c r="A54" s="15"/>
      <c r="B54" s="15"/>
      <c r="C54" s="16"/>
      <c r="D54" s="16"/>
      <c r="E54" s="25"/>
      <c r="F54" s="16"/>
      <c r="G54" s="16"/>
      <c r="H54" s="16"/>
    </row>
    <row r="55" spans="1:8" s="22" customFormat="1" ht="14.25" customHeight="1" x14ac:dyDescent="0.25">
      <c r="A55" s="20" t="s">
        <v>55</v>
      </c>
      <c r="B55" s="20"/>
      <c r="C55" s="21">
        <f>SUM(C56:C64)</f>
        <v>3450500</v>
      </c>
      <c r="D55" s="21">
        <f>SUM(D56:D64)</f>
        <v>75518</v>
      </c>
      <c r="E55" s="21">
        <f>SUM(E56:E64)</f>
        <v>3526018</v>
      </c>
      <c r="F55" s="21">
        <f t="shared" ref="F55:G55" si="5">SUM(F56:F64)</f>
        <v>156838</v>
      </c>
      <c r="G55" s="21">
        <f t="shared" si="5"/>
        <v>156838</v>
      </c>
      <c r="H55" s="21">
        <f>SUM(E55-F55)</f>
        <v>3369180</v>
      </c>
    </row>
    <row r="56" spans="1:8" s="27" customFormat="1" ht="12.75" customHeight="1" x14ac:dyDescent="0.25">
      <c r="A56" s="23"/>
      <c r="B56" s="24" t="s">
        <v>56</v>
      </c>
      <c r="C56" s="25">
        <v>2678000</v>
      </c>
      <c r="D56" s="25">
        <v>40413</v>
      </c>
      <c r="E56" s="25">
        <f t="shared" si="0"/>
        <v>2718413</v>
      </c>
      <c r="F56" s="25">
        <v>121733</v>
      </c>
      <c r="G56" s="25">
        <v>121733</v>
      </c>
      <c r="H56" s="25">
        <f t="shared" ref="H56:H63" si="6">E56-F56</f>
        <v>2596680</v>
      </c>
    </row>
    <row r="57" spans="1:8" s="27" customFormat="1" ht="12.75" customHeight="1" x14ac:dyDescent="0.25">
      <c r="A57" s="23"/>
      <c r="B57" s="24" t="s">
        <v>57</v>
      </c>
      <c r="C57" s="25">
        <v>0</v>
      </c>
      <c r="D57" s="25">
        <v>20864</v>
      </c>
      <c r="E57" s="25">
        <f t="shared" si="0"/>
        <v>20864</v>
      </c>
      <c r="F57" s="25">
        <v>20864</v>
      </c>
      <c r="G57" s="25">
        <v>20864</v>
      </c>
      <c r="H57" s="25">
        <f t="shared" si="6"/>
        <v>0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7" customFormat="1" ht="12.75" customHeight="1" x14ac:dyDescent="0.25">
      <c r="A59" s="23"/>
      <c r="B59" s="24" t="s">
        <v>59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5">
        <f t="shared" si="6"/>
        <v>0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5">
        <f t="shared" si="6"/>
        <v>0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772500</v>
      </c>
      <c r="D64" s="25">
        <v>14241</v>
      </c>
      <c r="E64" s="25">
        <f t="shared" si="0"/>
        <v>786741</v>
      </c>
      <c r="F64" s="25">
        <v>14241</v>
      </c>
      <c r="G64" s="25">
        <v>14241</v>
      </c>
      <c r="H64" s="25">
        <f>E64-F64</f>
        <v>772500</v>
      </c>
    </row>
    <row r="65" spans="1:9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2"/>
    </row>
    <row r="66" spans="1:9" s="22" customFormat="1" ht="14.25" customHeight="1" x14ac:dyDescent="0.25">
      <c r="A66" s="20" t="s">
        <v>65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7" customFormat="1" ht="12.75" customHeight="1" x14ac:dyDescent="0.25">
      <c r="A68" s="23"/>
      <c r="B68" s="24" t="s">
        <v>67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2"/>
    </row>
    <row r="71" spans="1:9" s="22" customFormat="1" ht="14.25" customHeight="1" x14ac:dyDescent="0.25">
      <c r="A71" s="20" t="s">
        <v>69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7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7" customFormat="1" ht="12.75" customHeight="1" x14ac:dyDescent="0.25">
      <c r="A73" s="33"/>
      <c r="B73" s="34" t="s">
        <v>71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</row>
    <row r="74" spans="1:9" s="27" customFormat="1" ht="12.75" customHeight="1" x14ac:dyDescent="0.25">
      <c r="A74" s="26"/>
      <c r="B74" s="36" t="s">
        <v>72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</row>
    <row r="75" spans="1:9" s="27" customFormat="1" ht="12.75" customHeight="1" x14ac:dyDescent="0.25">
      <c r="A75" s="26"/>
      <c r="B75" s="36" t="s">
        <v>73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</row>
    <row r="76" spans="1:9" s="38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38" customFormat="1" ht="12.75" customHeight="1" x14ac:dyDescent="0.25">
      <c r="A77" s="23"/>
      <c r="B77" s="24" t="s">
        <v>75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7" customFormat="1" ht="24" customHeight="1" x14ac:dyDescent="0.25">
      <c r="A78" s="26"/>
      <c r="B78" s="39" t="s">
        <v>76</v>
      </c>
      <c r="C78" s="37">
        <v>0</v>
      </c>
      <c r="D78" s="37">
        <v>0</v>
      </c>
      <c r="E78" s="37">
        <f t="shared" si="0"/>
        <v>0</v>
      </c>
      <c r="F78" s="37">
        <v>0</v>
      </c>
      <c r="G78" s="37">
        <v>0</v>
      </c>
      <c r="H78" s="37">
        <f t="shared" ref="H78" si="9">E78-F78</f>
        <v>0</v>
      </c>
    </row>
    <row r="79" spans="1:9" ht="3.75" customHeight="1" x14ac:dyDescent="0.25">
      <c r="I79" s="32"/>
    </row>
    <row r="80" spans="1:9" s="22" customFormat="1" ht="14.25" customHeight="1" x14ac:dyDescent="0.25">
      <c r="A80" s="40" t="s">
        <v>77</v>
      </c>
      <c r="B80" s="40"/>
      <c r="C80" s="41">
        <f>SUM(C81:C83)</f>
        <v>0</v>
      </c>
      <c r="D80" s="41">
        <f t="shared" ref="D80" si="10">SUM(D82)</f>
        <v>0</v>
      </c>
      <c r="E80" s="41">
        <v>0</v>
      </c>
      <c r="F80" s="41">
        <v>0</v>
      </c>
      <c r="G80" s="41">
        <v>0</v>
      </c>
      <c r="H80" s="41">
        <v>0</v>
      </c>
    </row>
    <row r="81" spans="1:9" s="27" customFormat="1" ht="12.75" customHeight="1" x14ac:dyDescent="0.25">
      <c r="A81" s="26"/>
      <c r="B81" s="36" t="s">
        <v>78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</row>
    <row r="82" spans="1:9" s="27" customFormat="1" ht="12.75" customHeight="1" x14ac:dyDescent="0.25">
      <c r="A82" s="26"/>
      <c r="B82" s="36" t="s">
        <v>79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</row>
    <row r="83" spans="1:9" s="27" customFormat="1" ht="12.75" customHeight="1" x14ac:dyDescent="0.25">
      <c r="A83" s="26"/>
      <c r="B83" s="36" t="s">
        <v>80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</row>
    <row r="84" spans="1:9" ht="3.75" customHeight="1" x14ac:dyDescent="0.25">
      <c r="I84" s="32"/>
    </row>
    <row r="85" spans="1:9" s="22" customFormat="1" ht="14.25" customHeight="1" x14ac:dyDescent="0.25">
      <c r="A85" s="40" t="s">
        <v>81</v>
      </c>
      <c r="B85" s="40"/>
      <c r="C85" s="41">
        <v>0</v>
      </c>
      <c r="D85" s="41">
        <f>SUM(D86:D92)</f>
        <v>0</v>
      </c>
      <c r="E85" s="41">
        <f>SUM(E86:E92)</f>
        <v>0</v>
      </c>
      <c r="F85" s="41">
        <f t="shared" ref="F85:G85" si="11">SUM(F86:F92)</f>
        <v>0</v>
      </c>
      <c r="G85" s="41">
        <f t="shared" si="11"/>
        <v>0</v>
      </c>
      <c r="H85" s="41">
        <f>SUM(E85-F85)</f>
        <v>0</v>
      </c>
    </row>
    <row r="86" spans="1:9" s="22" customFormat="1" ht="14.25" customHeight="1" x14ac:dyDescent="0.25">
      <c r="A86" s="26"/>
      <c r="B86" s="36" t="s">
        <v>82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</row>
    <row r="87" spans="1:9" s="22" customFormat="1" ht="14.25" customHeight="1" x14ac:dyDescent="0.25">
      <c r="A87" s="26"/>
      <c r="B87" s="36" t="s">
        <v>83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</row>
    <row r="88" spans="1:9" s="22" customFormat="1" ht="14.25" customHeight="1" x14ac:dyDescent="0.25">
      <c r="A88" s="26"/>
      <c r="B88" s="36" t="s">
        <v>84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</row>
    <row r="89" spans="1:9" s="22" customFormat="1" ht="14.25" customHeight="1" x14ac:dyDescent="0.25">
      <c r="A89" s="26"/>
      <c r="B89" s="36" t="s">
        <v>85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</row>
    <row r="90" spans="1:9" s="22" customFormat="1" ht="14.25" customHeight="1" x14ac:dyDescent="0.25">
      <c r="A90" s="26"/>
      <c r="B90" s="36" t="s">
        <v>86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</row>
    <row r="91" spans="1:9" s="22" customFormat="1" ht="14.25" customHeight="1" x14ac:dyDescent="0.25">
      <c r="A91" s="26"/>
      <c r="B91" s="36" t="s">
        <v>87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</row>
    <row r="92" spans="1:9" s="27" customFormat="1" ht="14.25" customHeight="1" x14ac:dyDescent="0.25">
      <c r="A92" s="26"/>
      <c r="B92" s="36" t="s">
        <v>88</v>
      </c>
      <c r="C92" s="37">
        <v>0</v>
      </c>
      <c r="D92" s="37">
        <v>0</v>
      </c>
      <c r="E92" s="37">
        <f t="shared" ref="E92" si="12">C92+D92</f>
        <v>0</v>
      </c>
      <c r="F92" s="37">
        <v>0</v>
      </c>
      <c r="G92" s="37">
        <v>0</v>
      </c>
      <c r="H92" s="37">
        <f t="shared" ref="H92" si="13">E92-F92</f>
        <v>0</v>
      </c>
    </row>
    <row r="93" spans="1:9" s="27" customFormat="1" ht="3" customHeight="1" x14ac:dyDescent="0.2">
      <c r="A93" s="42"/>
      <c r="B93" s="42"/>
      <c r="C93" s="42"/>
      <c r="D93" s="42"/>
      <c r="E93" s="42"/>
      <c r="F93" s="42"/>
      <c r="G93" s="42"/>
      <c r="H93" s="42"/>
    </row>
    <row r="94" spans="1:9" s="32" customFormat="1" ht="13.5" customHeight="1" x14ac:dyDescent="0.2">
      <c r="A94" s="43" t="s">
        <v>89</v>
      </c>
      <c r="B94" s="43"/>
      <c r="C94" s="44"/>
      <c r="D94" s="44"/>
      <c r="E94" s="44"/>
      <c r="F94" s="44"/>
      <c r="G94" s="44"/>
      <c r="H94" s="44"/>
    </row>
    <row r="96" spans="1:9" x14ac:dyDescent="0.25">
      <c r="C96" s="45"/>
      <c r="D96" s="45"/>
      <c r="E96" s="45"/>
      <c r="F96" s="45"/>
      <c r="G96" s="45"/>
      <c r="H96" s="46"/>
    </row>
    <row r="97" spans="3:7" x14ac:dyDescent="0.25">
      <c r="C97" s="45"/>
      <c r="D97" s="45"/>
      <c r="E97" s="45"/>
      <c r="F97" s="45"/>
      <c r="G97" s="45"/>
    </row>
    <row r="98" spans="3:7" x14ac:dyDescent="0.25">
      <c r="C98" s="45"/>
      <c r="D98" s="45"/>
      <c r="E98" s="45"/>
      <c r="F98" s="45"/>
      <c r="G98" s="45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2024-07-22T19:48:03Z</dcterms:created>
  <dcterms:modified xsi:type="dcterms:W3CDTF">2024-07-22T19:48:03Z</dcterms:modified>
</cp:coreProperties>
</file>