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8510F8CE-89CA-434E-A69A-1279417BECB6}" xr6:coauthVersionLast="40" xr6:coauthVersionMax="40" xr10:uidLastSave="{00000000-0000-0000-0000-000000000000}"/>
  <bookViews>
    <workbookView xWindow="0" yWindow="0" windowWidth="25200" windowHeight="11175" xr2:uid="{12B015E1-DEF8-4A9D-8191-61F5E71161D9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5" i="1" s="1"/>
  <c r="F99" i="1"/>
  <c r="F95" i="1" s="1"/>
  <c r="G97" i="1"/>
  <c r="F97" i="1"/>
  <c r="G93" i="1"/>
  <c r="F93" i="1"/>
  <c r="G91" i="1"/>
  <c r="F91" i="1"/>
  <c r="G89" i="1"/>
  <c r="F89" i="1"/>
  <c r="G87" i="1"/>
  <c r="F87" i="1"/>
  <c r="F83" i="1" s="1"/>
  <c r="G85" i="1"/>
  <c r="F85" i="1"/>
  <c r="G83" i="1"/>
  <c r="G81" i="1"/>
  <c r="F81" i="1"/>
  <c r="G79" i="1"/>
  <c r="F79" i="1"/>
  <c r="F75" i="1" s="1"/>
  <c r="G77" i="1"/>
  <c r="F77" i="1"/>
  <c r="G75" i="1"/>
  <c r="G101" i="1" s="1"/>
  <c r="C69" i="1"/>
  <c r="C71" i="1" s="1"/>
  <c r="B69" i="1"/>
  <c r="B71" i="1" s="1"/>
  <c r="B104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G49" i="1" s="1"/>
  <c r="F45" i="1"/>
  <c r="F44" i="1" s="1"/>
  <c r="C44" i="1"/>
  <c r="C43" i="1" s="1"/>
  <c r="B44" i="1"/>
  <c r="B43" i="1" s="1"/>
  <c r="G42" i="1"/>
  <c r="F42" i="1"/>
  <c r="F40" i="1" s="1"/>
  <c r="G41" i="1"/>
  <c r="F41" i="1"/>
  <c r="G40" i="1"/>
  <c r="C40" i="1"/>
  <c r="B40" i="1"/>
  <c r="G39" i="1"/>
  <c r="F39" i="1"/>
  <c r="C39" i="1"/>
  <c r="B39" i="1"/>
  <c r="G38" i="1"/>
  <c r="F38" i="1"/>
  <c r="B38" i="1"/>
  <c r="G37" i="1"/>
  <c r="F37" i="1"/>
  <c r="G36" i="1"/>
  <c r="F36" i="1"/>
  <c r="B36" i="1"/>
  <c r="G35" i="1"/>
  <c r="G33" i="1" s="1"/>
  <c r="F35" i="1"/>
  <c r="F33" i="1" s="1"/>
  <c r="G34" i="1"/>
  <c r="F34" i="1"/>
  <c r="C34" i="1"/>
  <c r="B34" i="1"/>
  <c r="C33" i="1"/>
  <c r="B33" i="1"/>
  <c r="G32" i="1"/>
  <c r="F32" i="1"/>
  <c r="C31" i="1"/>
  <c r="C27" i="1" s="1"/>
  <c r="B31" i="1"/>
  <c r="B27" i="1" s="1"/>
  <c r="C30" i="1"/>
  <c r="B30" i="1"/>
  <c r="G29" i="1"/>
  <c r="F29" i="1"/>
  <c r="C29" i="1"/>
  <c r="B29" i="1"/>
  <c r="G28" i="1"/>
  <c r="F28" i="1"/>
  <c r="C28" i="1"/>
  <c r="B28" i="1"/>
  <c r="G27" i="1"/>
  <c r="F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C19" i="1"/>
  <c r="B19" i="1"/>
  <c r="G18" i="1"/>
  <c r="F18" i="1"/>
  <c r="C18" i="1"/>
  <c r="C11" i="1" s="1"/>
  <c r="B18" i="1"/>
  <c r="B11" i="1" s="1"/>
  <c r="B49" i="1" s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G11" i="1" s="1"/>
  <c r="F12" i="1"/>
  <c r="F11" i="1" s="1"/>
  <c r="C12" i="1"/>
  <c r="B12" i="1"/>
  <c r="F49" i="1" l="1"/>
  <c r="F101" i="1"/>
  <c r="C49" i="1"/>
  <c r="C104" i="1" s="1"/>
  <c r="F71" i="1"/>
  <c r="G71" i="1"/>
  <c r="G104" i="1" s="1"/>
  <c r="F104" i="1" l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<sst xmlns="http://schemas.openxmlformats.org/spreadsheetml/2006/main" count="129" uniqueCount="126">
  <si>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</si>
  <si>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</si>
  <si>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</si>
  <si>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2023 Y AL 30 DE JUNIO DE 2024</t>
  </si>
  <si>
    <t>( Cifras en Pesos )</t>
  </si>
  <si>
    <t>CONCEPTO</t>
  </si>
  <si>
    <t>30 DE JUNIO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</si>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</sst>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835F2DDB-06F8-483D-9BFE-C0CE03A94D76}"/>
    <cellStyle name="Normal 17" xfId="3" xr:uid="{E0FCA942-8FD5-4A08-B561-F6575E092ED8}"/>
    <cellStyle name="Normal 2 2" xfId="2" xr:uid="{BB82E4E5-E0C1-4149-8C23-43DB0AAA1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076AA5-DF6D-43E8-8329-625754C25D79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5AA4313-E979-408C-8350-F0692E95F4F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68256</v>
          </cell>
          <cell r="C12">
            <v>0</v>
          </cell>
          <cell r="F12">
            <v>3599073</v>
          </cell>
          <cell r="G12">
            <v>7518632</v>
          </cell>
        </row>
        <row r="13">
          <cell r="B13">
            <v>0</v>
          </cell>
          <cell r="C13">
            <v>0</v>
          </cell>
          <cell r="F13">
            <v>114180160</v>
          </cell>
          <cell r="G13">
            <v>134273744</v>
          </cell>
        </row>
        <row r="14">
          <cell r="B14">
            <v>305746281</v>
          </cell>
          <cell r="C14">
            <v>400896910</v>
          </cell>
          <cell r="F14">
            <v>0</v>
          </cell>
          <cell r="G14">
            <v>0</v>
          </cell>
        </row>
        <row r="15">
          <cell r="B15">
            <v>106490299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16428857</v>
          </cell>
          <cell r="G16">
            <v>13694563</v>
          </cell>
        </row>
        <row r="17">
          <cell r="B17">
            <v>55147</v>
          </cell>
          <cell r="C17">
            <v>55147</v>
          </cell>
          <cell r="F17">
            <v>9641611</v>
          </cell>
          <cell r="G17">
            <v>28130816</v>
          </cell>
        </row>
        <row r="18">
          <cell r="B18">
            <v>0</v>
          </cell>
          <cell r="C18">
            <v>0</v>
          </cell>
          <cell r="F18">
            <v>17413867</v>
          </cell>
          <cell r="G18">
            <v>10388038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954688826</v>
          </cell>
          <cell r="C21">
            <v>79307729</v>
          </cell>
        </row>
        <row r="22">
          <cell r="B22">
            <v>6120203</v>
          </cell>
          <cell r="C22">
            <v>2286262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7500</v>
          </cell>
          <cell r="G29">
            <v>5000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346427138</v>
          </cell>
          <cell r="G33">
            <v>278606096</v>
          </cell>
        </row>
        <row r="34">
          <cell r="B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1154098</v>
          </cell>
          <cell r="G41">
            <v>367823</v>
          </cell>
        </row>
        <row r="42">
          <cell r="B42">
            <v>0</v>
          </cell>
          <cell r="C42">
            <v>0</v>
          </cell>
        </row>
        <row r="47">
          <cell r="B47">
            <v>983216523</v>
          </cell>
          <cell r="C47">
            <v>832906845</v>
          </cell>
        </row>
        <row r="48">
          <cell r="F48">
            <v>605073674</v>
          </cell>
          <cell r="G48">
            <v>614464390</v>
          </cell>
        </row>
        <row r="51">
          <cell r="F51">
            <v>0</v>
          </cell>
          <cell r="G51">
            <v>0</v>
          </cell>
        </row>
        <row r="52">
          <cell r="B52">
            <v>946588216</v>
          </cell>
          <cell r="C52">
            <v>887728129</v>
          </cell>
        </row>
        <row r="53">
          <cell r="F53">
            <v>0</v>
          </cell>
          <cell r="G53">
            <v>0</v>
          </cell>
        </row>
        <row r="56">
          <cell r="F56">
            <v>418957879</v>
          </cell>
          <cell r="G56">
            <v>434752940</v>
          </cell>
        </row>
        <row r="58">
          <cell r="B58">
            <v>191270319</v>
          </cell>
          <cell r="C58">
            <v>191270319</v>
          </cell>
        </row>
        <row r="59">
          <cell r="F59">
            <v>378092280</v>
          </cell>
          <cell r="G59">
            <v>379231314</v>
          </cell>
        </row>
        <row r="65">
          <cell r="B65">
            <v>283581657</v>
          </cell>
          <cell r="C65">
            <v>272010447</v>
          </cell>
        </row>
        <row r="66">
          <cell r="F66">
            <v>0</v>
          </cell>
          <cell r="G66">
            <v>0</v>
          </cell>
        </row>
        <row r="74">
          <cell r="B74">
            <v>460636</v>
          </cell>
          <cell r="C74">
            <v>590626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1109788021</v>
          </cell>
          <cell r="G86">
            <v>222743965</v>
          </cell>
        </row>
        <row r="88">
          <cell r="F88">
            <v>-237783327</v>
          </cell>
          <cell r="G88">
            <v>-362172089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995305532</v>
          </cell>
          <cell r="G94">
            <v>905047182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79D1-69A0-4ACB-B9A8-1D5B1C21DBBF}">
  <sheetPr>
    <tabColor theme="0" tint="-0.14999847407452621"/>
  </sheetPr>
  <dimension ref="A1:I122"/>
  <sheetViews>
    <sheetView showGridLines="0" tabSelected="1" zoomScale="80" zoomScaleNormal="80" zoomScaleSheetLayoutView="85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1.2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412359983</v>
      </c>
      <c r="C11" s="21">
        <f>SUM(C12:C18)</f>
        <v>400952057</v>
      </c>
      <c r="D11" s="22"/>
      <c r="E11" s="20" t="s">
        <v>13</v>
      </c>
      <c r="F11" s="21">
        <f>SUM(F12:F20)</f>
        <v>161263568</v>
      </c>
      <c r="G11" s="21">
        <f>SUM(G12:G20)</f>
        <v>194005793</v>
      </c>
    </row>
    <row r="12" spans="1:9" s="17" customFormat="1" ht="12.75" x14ac:dyDescent="0.25">
      <c r="A12" s="17" t="s">
        <v>14</v>
      </c>
      <c r="B12" s="23">
        <f>SUM('[1]ESF (cuentas)'!B12)</f>
        <v>68256</v>
      </c>
      <c r="C12" s="23">
        <f>SUM('[1]ESF (cuentas)'!C12)</f>
        <v>0</v>
      </c>
      <c r="D12" s="24"/>
      <c r="E12" s="17" t="s">
        <v>15</v>
      </c>
      <c r="F12" s="23">
        <f>SUM('[1]ESF (cuentas)'!F12)</f>
        <v>3599073</v>
      </c>
      <c r="G12" s="23">
        <f>SUM('[1]ESF (cuentas)'!G12)</f>
        <v>7518632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114180160</v>
      </c>
      <c r="G13" s="23">
        <f>SUM('[1]ESF (cuentas)'!G13)</f>
        <v>134273744</v>
      </c>
    </row>
    <row r="14" spans="1:9" s="17" customFormat="1" ht="12.75" x14ac:dyDescent="0.25">
      <c r="A14" s="17" t="s">
        <v>18</v>
      </c>
      <c r="B14" s="23">
        <f>SUM('[1]ESF (cuentas)'!B14)</f>
        <v>305746281</v>
      </c>
      <c r="C14" s="23">
        <f>SUM('[1]ESF (cuentas)'!C14)</f>
        <v>400896910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106490299</v>
      </c>
      <c r="C15" s="23">
        <f>SUM('[1]ESF (cuentas)'!C15)</f>
        <v>0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0</v>
      </c>
      <c r="C16" s="23">
        <f>SUM('[1]ESF (cuentas)'!C16)</f>
        <v>0</v>
      </c>
      <c r="D16" s="24"/>
      <c r="E16" s="17" t="s">
        <v>23</v>
      </c>
      <c r="F16" s="23">
        <f>SUM('[1]ESF (cuentas)'!F16)</f>
        <v>16428857</v>
      </c>
      <c r="G16" s="23">
        <f>SUM('[1]ESF (cuentas)'!G16)</f>
        <v>13694563</v>
      </c>
    </row>
    <row r="17" spans="1:7" s="17" customFormat="1" ht="25.5" x14ac:dyDescent="0.25">
      <c r="A17" s="17" t="s">
        <v>24</v>
      </c>
      <c r="B17" s="23">
        <f>SUM('[1]ESF (cuentas)'!B17)</f>
        <v>55147</v>
      </c>
      <c r="C17" s="23">
        <f>SUM('[1]ESF (cuentas)'!C17)</f>
        <v>55147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9641611</v>
      </c>
      <c r="G18" s="23">
        <f>SUM('[1]ESF (cuentas)'!G17)</f>
        <v>28130816</v>
      </c>
    </row>
    <row r="19" spans="1:7" s="17" customFormat="1" ht="12.75" x14ac:dyDescent="0.25">
      <c r="A19" s="20" t="s">
        <v>28</v>
      </c>
      <c r="B19" s="21">
        <f>SUM(B20:B26)</f>
        <v>960809029</v>
      </c>
      <c r="C19" s="21">
        <f>SUM(C20:C26)</f>
        <v>81593991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17413867</v>
      </c>
      <c r="G20" s="23">
        <f>SUM('[1]ESF (cuentas)'!G18)</f>
        <v>10388038</v>
      </c>
    </row>
    <row r="21" spans="1:7" s="17" customFormat="1" ht="12.75" x14ac:dyDescent="0.25">
      <c r="A21" s="17" t="s">
        <v>32</v>
      </c>
      <c r="B21" s="23">
        <f>SUM('[1]ESF (cuentas)'!B21)</f>
        <v>954688826</v>
      </c>
      <c r="C21" s="23">
        <f>SUM('[1]ESF (cuentas)'!C21)</f>
        <v>79307729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6120203</v>
      </c>
      <c r="C22" s="23">
        <f>SUM('[1]ESF (cuentas)'!C22)</f>
        <v>2286262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346434638</v>
      </c>
      <c r="G33" s="21">
        <f>SUM(G34:G39)</f>
        <v>278611096</v>
      </c>
    </row>
    <row r="34" spans="1:7" s="17" customFormat="1" ht="12.75" x14ac:dyDescent="0.25">
      <c r="A34" s="17" t="s">
        <v>58</v>
      </c>
      <c r="B34" s="23">
        <f>SUM('[1]ESF (cuentas)'!B33)</f>
        <v>0</v>
      </c>
      <c r="C34" s="23">
        <f>SUM('[1]ESF (cuentas)'!C33)</f>
        <v>0</v>
      </c>
      <c r="D34" s="24"/>
      <c r="E34" s="17" t="s">
        <v>59</v>
      </c>
      <c r="F34" s="23">
        <f>SUM('[1]ESF (cuentas)'!F29)</f>
        <v>7500</v>
      </c>
      <c r="G34" s="23">
        <f>SUM('[1]ESF (cuentas)'!G29)</f>
        <v>5000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 x14ac:dyDescent="0.25">
      <c r="A36" s="17" t="s">
        <v>62</v>
      </c>
      <c r="B36" s="23">
        <f>SUM('[1]ESF (cuentas)'!B34)</f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(cuentas)'!B35)</f>
        <v>0</v>
      </c>
      <c r="C38" s="23">
        <v>0</v>
      </c>
      <c r="D38" s="24"/>
      <c r="E38" s="17" t="s">
        <v>67</v>
      </c>
      <c r="F38" s="23">
        <f>SUM('[1]ESF (cuentas)'!F33)</f>
        <v>346427138</v>
      </c>
      <c r="G38" s="23">
        <f>SUM('[1]ESF (cuentas)'!G33)</f>
        <v>278606096</v>
      </c>
    </row>
    <row r="39" spans="1:7" s="17" customFormat="1" ht="12.75" x14ac:dyDescent="0.25">
      <c r="A39" s="20" t="s">
        <v>68</v>
      </c>
      <c r="B39" s="21">
        <f>SUM('[1]ESF (cuentas)'!B36)</f>
        <v>0</v>
      </c>
      <c r="C39" s="21">
        <f>SUM('[1]ESF (cuentas)'!C36)</f>
        <v>0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f>SUM('[1]ESF (cuentas)'!B41)</f>
        <v>0</v>
      </c>
      <c r="C44" s="23">
        <f>SUM('[1]ESF (cuentas)'!C41)</f>
        <v>0</v>
      </c>
      <c r="E44" s="20" t="s">
        <v>79</v>
      </c>
      <c r="F44" s="21">
        <f>SUM(F45:F47)</f>
        <v>1154098</v>
      </c>
      <c r="G44" s="21">
        <f>SUM(G45:G47)</f>
        <v>367823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0</v>
      </c>
      <c r="G45" s="23">
        <f>SUM('[1]ESF (cuentas)'!G39)</f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f>SUM('[1]ESF (cuentas)'!B42)</f>
        <v>0</v>
      </c>
      <c r="C47" s="23">
        <f>SUM('[1]ESF (cuentas)'!C42)</f>
        <v>0</v>
      </c>
      <c r="D47" s="22"/>
      <c r="E47" s="17" t="s">
        <v>85</v>
      </c>
      <c r="F47" s="23">
        <f>SUM('[1]ESF (cuentas)'!F41)</f>
        <v>1154098</v>
      </c>
      <c r="G47" s="23">
        <f>SUM('[1]ESF (cuentas)'!G41)</f>
        <v>367823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1373169012</v>
      </c>
      <c r="C49" s="21">
        <f>SUM(C11+C19+C27+C33+C39+C40+C43)</f>
        <v>482546048</v>
      </c>
      <c r="D49" s="24"/>
      <c r="E49" s="20" t="s">
        <v>87</v>
      </c>
      <c r="F49" s="21">
        <f>SUM(F44+F40+F33+F29+F28+F25+F21+F11)</f>
        <v>508852304</v>
      </c>
      <c r="G49" s="21">
        <f>SUM(G44+G40+G33+G29+G28+G25+G21+G11)</f>
        <v>472984712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(cuentas)'!B47)</f>
        <v>983216523</v>
      </c>
      <c r="C53" s="21">
        <f>SUM('[1]ESF (cuentas)'!C47)</f>
        <v>832906845</v>
      </c>
      <c r="D53" s="24"/>
      <c r="E53" s="20" t="s">
        <v>91</v>
      </c>
      <c r="F53" s="21">
        <f>SUM('[1]ESF (cuentas)'!F48)</f>
        <v>605073674</v>
      </c>
      <c r="G53" s="21">
        <f>SUM('[1]ESF (cuentas)'!G48)</f>
        <v>614464390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946588216</v>
      </c>
      <c r="C55" s="21">
        <f>SUM('[1]ESF (cuentas)'!C52)</f>
        <v>887728129</v>
      </c>
      <c r="D55" s="24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191270319</v>
      </c>
      <c r="C57" s="21">
        <f>SUM('[1]ESF (cuentas)'!C58)</f>
        <v>191270319</v>
      </c>
      <c r="D57" s="24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283581657</v>
      </c>
      <c r="C59" s="21">
        <f>SUM('[1]ESF (cuentas)'!C65)</f>
        <v>272010447</v>
      </c>
      <c r="D59" s="24"/>
      <c r="E59" s="20" t="s">
        <v>97</v>
      </c>
      <c r="F59" s="21">
        <f>SUM('[1]ESF (cuentas)'!F56)</f>
        <v>418957879</v>
      </c>
      <c r="G59" s="21">
        <f>SUM('[1]ESF (cuentas)'!G56)</f>
        <v>434752940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460636</v>
      </c>
      <c r="C61" s="21">
        <f>SUM('[1]ESF (cuentas)'!C74)</f>
        <v>590626</v>
      </c>
      <c r="D61" s="24"/>
      <c r="E61" s="20" t="s">
        <v>99</v>
      </c>
      <c r="F61" s="21">
        <f>SUM('[1]ESF (cuentas)'!F59)</f>
        <v>378092280</v>
      </c>
      <c r="G61" s="21">
        <f>SUM('[1]ESF (cuentas)'!G59)</f>
        <v>379231314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0</v>
      </c>
      <c r="C63" s="21">
        <f>SUM('[1]ESF (cuentas)'!C80)</f>
        <v>0</v>
      </c>
      <c r="D63" s="22"/>
      <c r="E63" s="20" t="s">
        <v>101</v>
      </c>
      <c r="F63" s="21">
        <f>SUM('[1]ESF (cuentas)'!F66)</f>
        <v>0</v>
      </c>
      <c r="G63" s="21">
        <f>SUM('[1]ESF (cuentas)'!G66)</f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(cuentas)'!B85)</f>
        <v>0</v>
      </c>
      <c r="C65" s="21">
        <f>SUM('[1]ESF (cuentas)'!C85)</f>
        <v>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(cuentas)'!B92)</f>
        <v>0</v>
      </c>
      <c r="C67" s="29">
        <f>SUM('[1]ESF (cuentas)'!C92)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(cuentas)'!B94)</f>
        <v>0</v>
      </c>
      <c r="C69" s="21">
        <f>SUM('[1]ESF (cuentas)'!C94)</f>
        <v>0</v>
      </c>
      <c r="D69" s="24"/>
      <c r="E69" s="20" t="s">
        <v>105</v>
      </c>
      <c r="F69" s="21">
        <f>SUM(F63+F61+F59+F57+F55+F53)</f>
        <v>1402123833</v>
      </c>
      <c r="G69" s="21">
        <f>SUM(G63+G61+G59+G57+G55+G53)</f>
        <v>1428448644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2405117351</v>
      </c>
      <c r="C71" s="21">
        <f>SUM(C69+C65+C63+C61+C59+C57+C55+C53+C67)</f>
        <v>2184506366</v>
      </c>
      <c r="D71" s="24"/>
      <c r="E71" s="20" t="s">
        <v>107</v>
      </c>
      <c r="F71" s="21">
        <f>SUM(F69+F49)</f>
        <v>1910976137</v>
      </c>
      <c r="G71" s="21">
        <f>SUM(G69+G49)</f>
        <v>1901433356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(cuentas)'!F80)</f>
        <v>0</v>
      </c>
      <c r="G79" s="21">
        <f>SUM('[1]ESF (cuentas)'!G80)</f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(cuentas)'!F82)</f>
        <v>0</v>
      </c>
      <c r="G81" s="21">
        <f>SUM('[1]ESF (cuentas)'!G82)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1867310226</v>
      </c>
      <c r="G83" s="35">
        <f>SUM(G85+G87+G89+G91+G93)</f>
        <v>765619058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(cuentas)'!F86)</f>
        <v>1109788021</v>
      </c>
      <c r="G85" s="21">
        <f>SUM('[1]ESF (cuentas)'!G86)</f>
        <v>222743965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(cuentas)'!F88)</f>
        <v>-237783327</v>
      </c>
      <c r="G87" s="21">
        <f>SUM('[1]ESF (cuentas)'!G88)</f>
        <v>-362172089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(cuentas)'!F90)</f>
        <v>0</v>
      </c>
      <c r="G89" s="21">
        <f>SUM('[1]ESF (cuentas)'!G90)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(cuentas)'!F94)</f>
        <v>995305532</v>
      </c>
      <c r="G91" s="21">
        <f>SUM('[1]ESF (cuentas)'!G94)</f>
        <v>905047182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(cuentas)'!F97)</f>
        <v>0</v>
      </c>
      <c r="G93" s="21">
        <f>SUM('[1]ESF (cuentas)'!G97)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1867310226</v>
      </c>
      <c r="G101" s="21">
        <f>SUM(G75+G83+G95)</f>
        <v>765619058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3778286363</v>
      </c>
      <c r="C104" s="41">
        <f>SUM(C71+C49)</f>
        <v>2667052414</v>
      </c>
      <c r="D104" s="42"/>
      <c r="E104" s="40" t="s">
        <v>124</v>
      </c>
      <c r="F104" s="41">
        <f>SUM(F101+F71)</f>
        <v>3778286363</v>
      </c>
      <c r="G104" s="41">
        <f>SUM(G101+G71)</f>
        <v>2667052414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4"/>
      <c r="B111" s="44"/>
      <c r="C111" s="44"/>
      <c r="E111" s="44"/>
      <c r="F111" s="44"/>
      <c r="G111" s="44"/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5"/>
      <c r="B116" s="45"/>
      <c r="C116" s="45"/>
      <c r="D116" s="45"/>
      <c r="E116" s="45"/>
      <c r="F116" s="45"/>
      <c r="G116" s="45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2024-08-15T21:51:58Z</dcterms:created>
  <dcterms:modified xsi:type="dcterms:W3CDTF">2024-08-15T21:51:59Z</dcterms:modified>
</cp:coreProperties>
</file>