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" yWindow="6060" windowWidth="19440" windowHeight="5625"/>
  </bookViews>
  <sheets>
    <sheet name="19 Programatico" sheetId="45" r:id="rId1"/>
  </sheets>
  <definedNames>
    <definedName name="_xlnm.Print_Area" localSheetId="0">'19 Programatico'!$A$1:$I$54</definedName>
  </definedNames>
  <calcPr calcId="14562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H12" i="45" l="1"/>
  <c r="F48" i="45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0" i="45" l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<sst xmlns="http://schemas.openxmlformats.org/spreadsheetml/2006/main" count="48" uniqueCount="48">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</sst>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0" fontId="2" fillId="0" borderId="0" xfId="6" applyFont="1"/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justify" vertical="top"/>
    </xf>
    <xf numFmtId="166" fontId="7" fillId="0" borderId="0" xfId="9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horizontal="right" vertical="top"/>
    </xf>
    <xf numFmtId="0" fontId="23" fillId="0" borderId="0" xfId="6" applyFont="1" applyFill="1" applyAlignment="1">
      <alignment vertical="top"/>
    </xf>
    <xf numFmtId="166" fontId="4" fillId="0" borderId="0" xfId="9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</cellXfs>
  <cellStyles count="18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topLeftCell="A4" zoomScaleNormal="100" zoomScaleSheetLayoutView="100" workbookViewId="0">
      <selection activeCell="J16" sqref="J16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31"/>
    </row>
    <row r="2" spans="1:10" s="1" customFormat="1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31"/>
    </row>
    <row r="3" spans="1:10" s="1" customFormat="1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31"/>
    </row>
    <row r="4" spans="1:10" s="1" customFormat="1">
      <c r="A4" s="49" t="s">
        <v>47</v>
      </c>
      <c r="B4" s="49"/>
      <c r="C4" s="49"/>
      <c r="D4" s="49"/>
      <c r="E4" s="49"/>
      <c r="F4" s="49"/>
      <c r="G4" s="49"/>
      <c r="H4" s="49"/>
      <c r="I4" s="49"/>
      <c r="J4" s="31"/>
    </row>
    <row r="5" spans="1:10" s="1" customFormat="1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31"/>
    </row>
    <row r="6" spans="1:10" s="8" customFormat="1" ht="13.5" customHeight="1">
      <c r="A6" s="52" t="s">
        <v>2</v>
      </c>
      <c r="B6" s="53"/>
      <c r="C6" s="53"/>
      <c r="D6" s="60" t="s">
        <v>3</v>
      </c>
      <c r="E6" s="61"/>
      <c r="F6" s="61"/>
      <c r="G6" s="61"/>
      <c r="H6" s="61"/>
      <c r="I6" s="50" t="s">
        <v>4</v>
      </c>
      <c r="J6" s="32"/>
    </row>
    <row r="7" spans="1:10" s="8" customFormat="1" ht="33.950000000000003" customHeight="1">
      <c r="A7" s="54"/>
      <c r="B7" s="55"/>
      <c r="C7" s="55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51"/>
      <c r="J7" s="32"/>
    </row>
    <row r="8" spans="1:10" s="8" customFormat="1" ht="13.5" customHeight="1">
      <c r="A8" s="56"/>
      <c r="B8" s="57"/>
      <c r="C8" s="57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1" customFormat="1" ht="3.75" customHeight="1">
      <c r="D9" s="36"/>
      <c r="E9" s="36"/>
      <c r="F9" s="36"/>
      <c r="G9" s="36"/>
      <c r="H9" s="36"/>
      <c r="I9" s="36"/>
      <c r="J9" s="31"/>
    </row>
    <row r="10" spans="1:10" s="2" customFormat="1" ht="15">
      <c r="A10" s="62" t="s">
        <v>12</v>
      </c>
      <c r="B10" s="62"/>
      <c r="C10" s="62"/>
      <c r="D10" s="27">
        <f t="shared" ref="D10:I10" si="0">SUM(D12,D46,D47,D48)</f>
        <v>7489663478</v>
      </c>
      <c r="E10" s="27">
        <f t="shared" si="0"/>
        <v>85000000</v>
      </c>
      <c r="F10" s="27">
        <f t="shared" si="0"/>
        <v>7574663478</v>
      </c>
      <c r="G10" s="27">
        <f t="shared" si="0"/>
        <v>3144423617</v>
      </c>
      <c r="H10" s="27">
        <f t="shared" si="0"/>
        <v>2926700299</v>
      </c>
      <c r="I10" s="27">
        <f t="shared" si="0"/>
        <v>4430239861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63" t="s">
        <v>13</v>
      </c>
      <c r="B12" s="63"/>
      <c r="C12" s="63"/>
      <c r="D12" s="11">
        <f>SUM(D14,D18,D28,D33,D37,D43)</f>
        <v>7489663478</v>
      </c>
      <c r="E12" s="11">
        <f t="shared" ref="E12:I12" si="1">SUM(E14,E18,E28,E33,E37,E43)</f>
        <v>85000000</v>
      </c>
      <c r="F12" s="11">
        <f t="shared" si="1"/>
        <v>7574663478</v>
      </c>
      <c r="G12" s="11">
        <f>SUM(G14,G18,G28,G33,G37,G43)</f>
        <v>3144423617</v>
      </c>
      <c r="H12" s="11">
        <f>SUM(H14,H18,H28,H33,H37,H43)</f>
        <v>2926700299</v>
      </c>
      <c r="I12" s="11">
        <f t="shared" si="1"/>
        <v>4430239861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64" t="s">
        <v>14</v>
      </c>
      <c r="C14" s="64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43" customFormat="1">
      <c r="A15" s="39"/>
      <c r="B15" s="39"/>
      <c r="C15" s="40" t="s">
        <v>15</v>
      </c>
      <c r="D15" s="41">
        <v>0</v>
      </c>
      <c r="E15" s="41">
        <v>0</v>
      </c>
      <c r="F15" s="41">
        <f>D15+E15</f>
        <v>0</v>
      </c>
      <c r="G15" s="41">
        <v>0</v>
      </c>
      <c r="H15" s="41">
        <v>0</v>
      </c>
      <c r="I15" s="41">
        <f>F15-G15</f>
        <v>0</v>
      </c>
      <c r="J15" s="42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64" t="s">
        <v>17</v>
      </c>
      <c r="C18" s="64"/>
      <c r="D18" s="16">
        <f>SUM(D19:D26)</f>
        <v>2525896482</v>
      </c>
      <c r="E18" s="16">
        <f t="shared" ref="E18:I18" si="3">SUM(E19:E26)</f>
        <v>85000000</v>
      </c>
      <c r="F18" s="16">
        <f t="shared" si="3"/>
        <v>2610896482</v>
      </c>
      <c r="G18" s="16">
        <f t="shared" si="3"/>
        <v>1064158559</v>
      </c>
      <c r="H18" s="16">
        <f t="shared" si="3"/>
        <v>846548683</v>
      </c>
      <c r="I18" s="16">
        <f t="shared" si="3"/>
        <v>1546737923</v>
      </c>
      <c r="J18" s="23"/>
    </row>
    <row r="19" spans="1:10" s="43" customFormat="1">
      <c r="A19" s="39"/>
      <c r="B19" s="39"/>
      <c r="C19" s="40" t="s">
        <v>18</v>
      </c>
      <c r="D19" s="41">
        <v>2525896482</v>
      </c>
      <c r="E19" s="41">
        <v>85000000</v>
      </c>
      <c r="F19" s="41">
        <f>D19+E19</f>
        <v>2610896482</v>
      </c>
      <c r="G19" s="41">
        <v>1064158559</v>
      </c>
      <c r="H19" s="41">
        <v>846548683</v>
      </c>
      <c r="I19" s="41">
        <f>F19-G19</f>
        <v>1546737923</v>
      </c>
      <c r="J19" s="42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64" t="s">
        <v>26</v>
      </c>
      <c r="C28" s="64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43" customFormat="1" ht="25.5">
      <c r="A29" s="39"/>
      <c r="B29" s="39"/>
      <c r="C29" s="40" t="s">
        <v>27</v>
      </c>
      <c r="D29" s="41">
        <v>0</v>
      </c>
      <c r="E29" s="41">
        <v>0</v>
      </c>
      <c r="F29" s="41">
        <f t="shared" ref="F29:F31" si="7">D29+E29</f>
        <v>0</v>
      </c>
      <c r="G29" s="41">
        <v>0</v>
      </c>
      <c r="H29" s="41">
        <v>0</v>
      </c>
      <c r="I29" s="41">
        <f t="shared" ref="I29:I31" si="8">F29-G29</f>
        <v>0</v>
      </c>
      <c r="J29" s="42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64" t="s">
        <v>30</v>
      </c>
      <c r="C33" s="64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43" customFormat="1">
      <c r="A34" s="39"/>
      <c r="B34" s="39"/>
      <c r="C34" s="40" t="s">
        <v>31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f t="shared" ref="I34:I35" si="10">F34-G34</f>
        <v>0</v>
      </c>
      <c r="J34" s="42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64" t="s">
        <v>33</v>
      </c>
      <c r="C37" s="64"/>
      <c r="D37" s="16">
        <f>SUM(D38:D41)</f>
        <v>3363766996</v>
      </c>
      <c r="E37" s="16">
        <f t="shared" ref="E37:I37" si="12">SUM(E38:E41)</f>
        <v>-108437270</v>
      </c>
      <c r="F37" s="16">
        <f t="shared" si="12"/>
        <v>3255329726</v>
      </c>
      <c r="G37" s="16">
        <f t="shared" si="12"/>
        <v>1387530203</v>
      </c>
      <c r="H37" s="16">
        <f t="shared" si="12"/>
        <v>1604437022</v>
      </c>
      <c r="I37" s="16">
        <f t="shared" si="12"/>
        <v>1867799523</v>
      </c>
      <c r="J37" s="23"/>
    </row>
    <row r="38" spans="1:14" s="43" customFormat="1">
      <c r="A38" s="39"/>
      <c r="B38" s="39"/>
      <c r="C38" s="40" t="s">
        <v>34</v>
      </c>
      <c r="D38" s="44">
        <v>3359594958</v>
      </c>
      <c r="E38" s="44">
        <v>-108437270</v>
      </c>
      <c r="F38" s="41">
        <f>D38+E38</f>
        <v>3251157688</v>
      </c>
      <c r="G38" s="41">
        <v>1385823346</v>
      </c>
      <c r="H38" s="41">
        <v>1602730166</v>
      </c>
      <c r="I38" s="41">
        <f>F38-G38</f>
        <v>1865334342</v>
      </c>
      <c r="J38" s="42"/>
    </row>
    <row r="39" spans="1:14" s="4" customFormat="1">
      <c r="A39" s="14"/>
      <c r="B39" s="14"/>
      <c r="C39" s="17" t="s">
        <v>35</v>
      </c>
      <c r="D39" s="37">
        <v>4172038</v>
      </c>
      <c r="E39" s="38">
        <v>0</v>
      </c>
      <c r="F39" s="10">
        <f>D39+E39</f>
        <v>4172038</v>
      </c>
      <c r="G39" s="10">
        <v>1706857</v>
      </c>
      <c r="H39" s="10">
        <v>1706856</v>
      </c>
      <c r="I39" s="10">
        <f>F39-G39</f>
        <v>2465181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64" t="s">
        <v>38</v>
      </c>
      <c r="C43" s="64"/>
      <c r="D43" s="16">
        <f>SUM(D44)</f>
        <v>1600000000</v>
      </c>
      <c r="E43" s="16">
        <f t="shared" ref="E43:I43" si="15">SUM(E44)</f>
        <v>108437270</v>
      </c>
      <c r="F43" s="16">
        <f t="shared" si="15"/>
        <v>1708437270</v>
      </c>
      <c r="G43" s="16">
        <f t="shared" si="15"/>
        <v>692734855</v>
      </c>
      <c r="H43" s="16">
        <f t="shared" si="15"/>
        <v>475714594</v>
      </c>
      <c r="I43" s="16">
        <f t="shared" si="15"/>
        <v>1015702415</v>
      </c>
      <c r="J43" s="34"/>
      <c r="K43" s="7"/>
      <c r="L43" s="7"/>
      <c r="M43" s="7"/>
      <c r="N43" s="7"/>
    </row>
    <row r="44" spans="1:14" s="47" customFormat="1">
      <c r="A44" s="39"/>
      <c r="B44" s="39"/>
      <c r="C44" s="40" t="s">
        <v>39</v>
      </c>
      <c r="D44" s="41">
        <v>1600000000</v>
      </c>
      <c r="E44" s="41">
        <v>108437270</v>
      </c>
      <c r="F44" s="41">
        <f>D44+E44</f>
        <v>1708437270</v>
      </c>
      <c r="G44" s="41">
        <v>692734855</v>
      </c>
      <c r="H44" s="41">
        <v>475714594</v>
      </c>
      <c r="I44" s="41">
        <f>F44-G44</f>
        <v>1015702415</v>
      </c>
      <c r="J44" s="45"/>
      <c r="K44" s="46"/>
      <c r="L44" s="46"/>
      <c r="M44" s="46"/>
      <c r="N44" s="46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65" t="s">
        <v>40</v>
      </c>
      <c r="B46" s="65"/>
      <c r="C46" s="65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58" t="s">
        <v>41</v>
      </c>
      <c r="B47" s="58"/>
      <c r="C47" s="58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59" t="s">
        <v>42</v>
      </c>
      <c r="B48" s="59"/>
      <c r="C48" s="59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  <mergeCell ref="A1:I1"/>
    <mergeCell ref="A2:I2"/>
    <mergeCell ref="A3:I3"/>
    <mergeCell ref="A4:I4"/>
    <mergeCell ref="A5:I5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2020-02-19T19:22:00Z</cp:lastPrinted>
  <dcterms:created xsi:type="dcterms:W3CDTF">2016-05-11T16:34:00Z</dcterms:created>
  <dcterms:modified xsi:type="dcterms:W3CDTF">2024-07-31T19:20:23Z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