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A233835E-64E3-4A4F-8562-7489176A6E65}" xr6:coauthVersionLast="40" xr6:coauthVersionMax="40" xr10:uidLastSave="{00000000-0000-0000-0000-000000000000}"/>
  <bookViews>
    <workbookView xWindow="0" yWindow="0" windowWidth="25200" windowHeight="11175" xr2:uid="{B8430CE2-7213-4E75-BEF6-325B630C008C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52" i="1" s="1"/>
  <c r="F77" i="1"/>
  <c r="I77" i="1" s="1"/>
  <c r="H75" i="1"/>
  <c r="H52" i="1" s="1"/>
  <c r="G75" i="1"/>
  <c r="E75" i="1"/>
  <c r="D75" i="1"/>
  <c r="D52" i="1" s="1"/>
  <c r="F73" i="1"/>
  <c r="I72" i="1"/>
  <c r="F72" i="1"/>
  <c r="I71" i="1"/>
  <c r="F71" i="1"/>
  <c r="I70" i="1"/>
  <c r="F70" i="1"/>
  <c r="I69" i="1"/>
  <c r="F69" i="1"/>
  <c r="I68" i="1"/>
  <c r="F68" i="1"/>
  <c r="I67" i="1"/>
  <c r="I65" i="1" s="1"/>
  <c r="F67" i="1"/>
  <c r="H65" i="1"/>
  <c r="G65" i="1"/>
  <c r="F65" i="1"/>
  <c r="E65" i="1"/>
  <c r="D65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4" i="1"/>
  <c r="H54" i="1"/>
  <c r="G54" i="1"/>
  <c r="F54" i="1"/>
  <c r="E54" i="1"/>
  <c r="E52" i="1" s="1"/>
  <c r="D54" i="1"/>
  <c r="G52" i="1"/>
  <c r="I50" i="1"/>
  <c r="F50" i="1"/>
  <c r="F49" i="1"/>
  <c r="F48" i="1"/>
  <c r="F45" i="1" s="1"/>
  <c r="F47" i="1"/>
  <c r="I47" i="1" s="1"/>
  <c r="H45" i="1"/>
  <c r="H10" i="1" s="1"/>
  <c r="H95" i="1" s="1"/>
  <c r="G45" i="1"/>
  <c r="E45" i="1"/>
  <c r="D45" i="1"/>
  <c r="D10" i="1" s="1"/>
  <c r="D95" i="1" s="1"/>
  <c r="F43" i="1"/>
  <c r="F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I33" i="1" s="1"/>
  <c r="H33" i="1"/>
  <c r="G33" i="1"/>
  <c r="F33" i="1"/>
  <c r="F10" i="1" s="1"/>
  <c r="E33" i="1"/>
  <c r="D33" i="1"/>
  <c r="F31" i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H23" i="1"/>
  <c r="G23" i="1"/>
  <c r="F23" i="1"/>
  <c r="E23" i="1"/>
  <c r="D23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H12" i="1"/>
  <c r="G12" i="1"/>
  <c r="G10" i="1" s="1"/>
  <c r="G95" i="1" s="1"/>
  <c r="F12" i="1"/>
  <c r="E12" i="1"/>
  <c r="D12" i="1"/>
  <c r="E10" i="1"/>
  <c r="F95" i="1" l="1"/>
  <c r="I87" i="1"/>
  <c r="I12" i="1"/>
  <c r="I23" i="1"/>
  <c r="E95" i="1"/>
  <c r="I75" i="1"/>
  <c r="I52" i="1" s="1"/>
  <c r="I48" i="1"/>
  <c r="I45" i="1" s="1"/>
  <c r="I78" i="1"/>
  <c r="I90" i="1"/>
  <c r="I10" i="1" l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<sst xmlns="http://schemas.openxmlformats.org/spreadsheetml/2006/main" count="146" uniqueCount="82">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</sst>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164" fontId="4" fillId="0" borderId="0" xfId="0" applyNumberFormat="1" applyFont="1" applyAlignment="1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justify" vertical="top"/>
    </xf>
    <xf numFmtId="164" fontId="4" fillId="5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justify" vertical="top"/>
    </xf>
    <xf numFmtId="164" fontId="4" fillId="0" borderId="8" xfId="0" applyNumberFormat="1" applyFont="1" applyBorder="1" applyAlignment="1">
      <alignment horizontal="right" vertical="top"/>
    </xf>
    <xf numFmtId="164" fontId="4" fillId="0" borderId="8" xfId="0" applyNumberFormat="1" applyFont="1" applyBorder="1" applyAlignment="1">
      <alignment vertical="top"/>
    </xf>
    <xf numFmtId="0" fontId="4" fillId="0" borderId="9" xfId="0" applyFont="1" applyBorder="1" applyAlignment="1">
      <alignment vertical="top"/>
    </xf>
    <xf numFmtId="164" fontId="4" fillId="0" borderId="9" xfId="0" applyNumberFormat="1" applyFont="1" applyBorder="1" applyAlignment="1">
      <alignment vertical="top"/>
    </xf>
    <xf numFmtId="0" fontId="7" fillId="3" borderId="8" xfId="0" applyFont="1" applyFill="1" applyBorder="1" applyAlignment="1">
      <alignment horizontal="justify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9" fillId="0" borderId="10" xfId="2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164" fontId="11" fillId="0" borderId="0" xfId="3" applyNumberFormat="1" applyFont="1"/>
  </cellXfs>
  <cellStyles count="4">
    <cellStyle name="Normal" xfId="0" builtinId="0"/>
    <cellStyle name="Normal 12 3 2 2" xfId="3" xr:uid="{A2420869-9111-488D-A961-97CC546A44DE}"/>
    <cellStyle name="Normal 18" xfId="1" xr:uid="{0E6409FF-2776-4FEB-99DF-1EB7F56C719A}"/>
    <cellStyle name="Normal 2 2" xfId="2" xr:uid="{31AB4913-77A1-478E-ADF3-3AC0D6E8C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2416BA-449A-4B4C-96D7-05FA5FB5D2AE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EBED-BA4C-41FB-A39F-92D02CF856AD}">
  <dimension ref="A1:K103"/>
  <sheetViews>
    <sheetView showGridLines="0" tabSelected="1" topLeftCell="A76" zoomScaleNormal="100" workbookViewId="0">
      <selection sqref="A1:I96"/>
    </sheetView>
  </sheetViews>
  <sheetFormatPr baseColWidth="10" defaultRowHeight="12.75" x14ac:dyDescent="0.2"/>
  <cols>
    <col min="1" max="1" width="2.140625" style="40" customWidth="1"/>
    <col min="2" max="2" width="3.28515625" style="40" customWidth="1"/>
    <col min="3" max="3" width="39.28515625" style="40" customWidth="1"/>
    <col min="4" max="9" width="16.7109375" style="38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 t="shared" ref="D10:I10" si="0">SUM(D12,D23,D33,D45)</f>
        <v>41594708709</v>
      </c>
      <c r="E10" s="15">
        <f t="shared" si="0"/>
        <v>5752236589</v>
      </c>
      <c r="F10" s="15">
        <f t="shared" si="0"/>
        <v>47346945298</v>
      </c>
      <c r="G10" s="15">
        <f t="shared" si="0"/>
        <v>20256353771</v>
      </c>
      <c r="H10" s="15">
        <f t="shared" si="0"/>
        <v>19599887017</v>
      </c>
      <c r="I10" s="15">
        <f t="shared" si="0"/>
        <v>27090591527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A12" s="19" t="s">
        <v>15</v>
      </c>
      <c r="B12" s="20" t="s">
        <v>16</v>
      </c>
      <c r="C12" s="20"/>
      <c r="D12" s="21">
        <f>SUM(D14:D21)</f>
        <v>15063753809</v>
      </c>
      <c r="E12" s="21">
        <f t="shared" ref="E12:I12" si="1">SUM(E14:E21)</f>
        <v>3573606141</v>
      </c>
      <c r="F12" s="21">
        <f t="shared" si="1"/>
        <v>18637359950</v>
      </c>
      <c r="G12" s="21">
        <f t="shared" si="1"/>
        <v>5634236402</v>
      </c>
      <c r="H12" s="21">
        <f t="shared" si="1"/>
        <v>5213394494</v>
      </c>
      <c r="I12" s="21">
        <f t="shared" si="1"/>
        <v>13003123548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22" t="s">
        <v>17</v>
      </c>
      <c r="C14" s="23" t="s">
        <v>18</v>
      </c>
      <c r="D14" s="24">
        <v>533070935</v>
      </c>
      <c r="E14" s="24">
        <v>7011342</v>
      </c>
      <c r="F14" s="24">
        <f t="shared" ref="F14:F21" si="2">D14+E14</f>
        <v>540082277</v>
      </c>
      <c r="G14" s="13">
        <v>224044121</v>
      </c>
      <c r="H14" s="24">
        <v>216198680</v>
      </c>
      <c r="I14" s="24">
        <f>F14-G14</f>
        <v>316038156</v>
      </c>
    </row>
    <row r="15" spans="1:11" s="2" customFormat="1" ht="12.75" customHeight="1" x14ac:dyDescent="0.2">
      <c r="B15" s="22" t="s">
        <v>19</v>
      </c>
      <c r="C15" s="23" t="s">
        <v>20</v>
      </c>
      <c r="D15" s="24">
        <v>2826669482</v>
      </c>
      <c r="E15" s="24">
        <v>1039257151</v>
      </c>
      <c r="F15" s="24">
        <f t="shared" si="2"/>
        <v>3865926633</v>
      </c>
      <c r="G15" s="13">
        <v>1650947249</v>
      </c>
      <c r="H15" s="24">
        <v>1411887138</v>
      </c>
      <c r="I15" s="24">
        <f t="shared" ref="I15:I21" si="3">F15-G15</f>
        <v>2214979384</v>
      </c>
    </row>
    <row r="16" spans="1:11" s="2" customFormat="1" ht="12.75" customHeight="1" x14ac:dyDescent="0.2">
      <c r="B16" s="22" t="s">
        <v>21</v>
      </c>
      <c r="C16" s="23" t="s">
        <v>22</v>
      </c>
      <c r="D16" s="24">
        <v>1679649338</v>
      </c>
      <c r="E16" s="24">
        <v>113599195</v>
      </c>
      <c r="F16" s="24">
        <f t="shared" si="2"/>
        <v>1793248533</v>
      </c>
      <c r="G16" s="13">
        <v>929556418</v>
      </c>
      <c r="H16" s="24">
        <v>878855749</v>
      </c>
      <c r="I16" s="24">
        <f t="shared" si="3"/>
        <v>863692115</v>
      </c>
    </row>
    <row r="17" spans="1:9" s="2" customFormat="1" ht="12.75" customHeight="1" x14ac:dyDescent="0.2">
      <c r="B17" s="22" t="s">
        <v>23</v>
      </c>
      <c r="C17" s="23" t="s">
        <v>24</v>
      </c>
      <c r="D17" s="24">
        <v>0</v>
      </c>
      <c r="E17" s="24">
        <v>0</v>
      </c>
      <c r="F17" s="24">
        <f t="shared" si="2"/>
        <v>0</v>
      </c>
      <c r="G17" s="13">
        <v>0</v>
      </c>
      <c r="H17" s="24">
        <v>0</v>
      </c>
      <c r="I17" s="24">
        <f t="shared" si="3"/>
        <v>0</v>
      </c>
    </row>
    <row r="18" spans="1:9" s="2" customFormat="1" ht="12.75" customHeight="1" x14ac:dyDescent="0.2">
      <c r="B18" s="22" t="s">
        <v>25</v>
      </c>
      <c r="C18" s="23" t="s">
        <v>26</v>
      </c>
      <c r="D18" s="24">
        <v>6737334834</v>
      </c>
      <c r="E18" s="24">
        <v>1253661184</v>
      </c>
      <c r="F18" s="24">
        <f t="shared" si="2"/>
        <v>7990996018</v>
      </c>
      <c r="G18" s="13">
        <v>783481689</v>
      </c>
      <c r="H18" s="24">
        <v>665528623</v>
      </c>
      <c r="I18" s="24">
        <f t="shared" si="3"/>
        <v>7207514329</v>
      </c>
    </row>
    <row r="19" spans="1:9" s="2" customFormat="1" ht="12.75" customHeight="1" x14ac:dyDescent="0.2">
      <c r="B19" s="22" t="s">
        <v>27</v>
      </c>
      <c r="C19" s="23" t="s">
        <v>28</v>
      </c>
      <c r="D19" s="24">
        <v>0</v>
      </c>
      <c r="E19" s="24">
        <v>0</v>
      </c>
      <c r="F19" s="24">
        <f t="shared" si="2"/>
        <v>0</v>
      </c>
      <c r="G19" s="13">
        <v>0</v>
      </c>
      <c r="H19" s="24">
        <v>0</v>
      </c>
      <c r="I19" s="24">
        <f t="shared" si="3"/>
        <v>0</v>
      </c>
    </row>
    <row r="20" spans="1:9" s="2" customFormat="1" ht="25.5" customHeight="1" x14ac:dyDescent="0.2">
      <c r="B20" s="22" t="s">
        <v>29</v>
      </c>
      <c r="C20" s="23" t="s">
        <v>30</v>
      </c>
      <c r="D20" s="24">
        <v>3020264342</v>
      </c>
      <c r="E20" s="24">
        <v>1135599153</v>
      </c>
      <c r="F20" s="24">
        <f t="shared" si="2"/>
        <v>4155863495</v>
      </c>
      <c r="G20" s="13">
        <v>1952477220</v>
      </c>
      <c r="H20" s="24">
        <v>1947541851</v>
      </c>
      <c r="I20" s="24">
        <f t="shared" si="3"/>
        <v>2203386275</v>
      </c>
    </row>
    <row r="21" spans="1:9" s="2" customFormat="1" ht="12.75" customHeight="1" x14ac:dyDescent="0.2">
      <c r="B21" s="22" t="s">
        <v>31</v>
      </c>
      <c r="C21" s="23" t="s">
        <v>32</v>
      </c>
      <c r="D21" s="24">
        <v>266764878</v>
      </c>
      <c r="E21" s="24">
        <v>24478116</v>
      </c>
      <c r="F21" s="24">
        <f t="shared" si="2"/>
        <v>291242994</v>
      </c>
      <c r="G21" s="13">
        <v>93729705</v>
      </c>
      <c r="H21" s="24">
        <v>93382453</v>
      </c>
      <c r="I21" s="24">
        <f t="shared" si="3"/>
        <v>197513289</v>
      </c>
    </row>
    <row r="22" spans="1:9" s="2" customFormat="1" ht="4.5" customHeight="1" x14ac:dyDescent="0.2">
      <c r="D22" s="13"/>
      <c r="E22" s="13"/>
      <c r="F22" s="13"/>
      <c r="G22" s="13"/>
      <c r="H22" s="13"/>
      <c r="I22" s="13"/>
    </row>
    <row r="23" spans="1:9" s="2" customFormat="1" ht="12.75" customHeight="1" x14ac:dyDescent="0.2">
      <c r="A23" s="19" t="s">
        <v>33</v>
      </c>
      <c r="B23" s="20" t="s">
        <v>34</v>
      </c>
      <c r="C23" s="20"/>
      <c r="D23" s="21">
        <f t="shared" ref="D23:I23" si="4">SUM(D25:D31)</f>
        <v>12731244391</v>
      </c>
      <c r="E23" s="21">
        <f t="shared" si="4"/>
        <v>2512211124</v>
      </c>
      <c r="F23" s="21">
        <f t="shared" si="4"/>
        <v>15243455515</v>
      </c>
      <c r="G23" s="21">
        <f t="shared" si="4"/>
        <v>7065334452</v>
      </c>
      <c r="H23" s="21">
        <f t="shared" si="4"/>
        <v>6846998527</v>
      </c>
      <c r="I23" s="21">
        <f t="shared" si="4"/>
        <v>8178121063</v>
      </c>
    </row>
    <row r="24" spans="1:9" s="2" customFormat="1" ht="3" customHeight="1" x14ac:dyDescent="0.2">
      <c r="D24" s="13"/>
      <c r="E24" s="13"/>
      <c r="F24" s="13"/>
      <c r="G24" s="13"/>
      <c r="H24" s="13"/>
      <c r="I24" s="13"/>
    </row>
    <row r="25" spans="1:9" s="2" customFormat="1" ht="12.75" customHeight="1" x14ac:dyDescent="0.2">
      <c r="B25" s="22" t="s">
        <v>35</v>
      </c>
      <c r="C25" s="23" t="s">
        <v>36</v>
      </c>
      <c r="D25" s="24">
        <v>183404011</v>
      </c>
      <c r="E25" s="24">
        <v>54897481</v>
      </c>
      <c r="F25" s="24">
        <f t="shared" ref="F25:F31" si="5">D25+E25</f>
        <v>238301492</v>
      </c>
      <c r="G25" s="13">
        <v>100656426</v>
      </c>
      <c r="H25" s="24">
        <v>98684301</v>
      </c>
      <c r="I25" s="24">
        <f t="shared" ref="I25:I30" si="6">F25-G25</f>
        <v>137645066</v>
      </c>
    </row>
    <row r="26" spans="1:9" s="2" customFormat="1" ht="12.75" customHeight="1" x14ac:dyDescent="0.2">
      <c r="B26" s="22" t="s">
        <v>37</v>
      </c>
      <c r="C26" s="23" t="s">
        <v>38</v>
      </c>
      <c r="D26" s="24">
        <v>753953420</v>
      </c>
      <c r="E26" s="24">
        <v>426997960</v>
      </c>
      <c r="F26" s="24">
        <f t="shared" si="5"/>
        <v>1180951380</v>
      </c>
      <c r="G26" s="13">
        <v>431288129</v>
      </c>
      <c r="H26" s="24">
        <v>398402914</v>
      </c>
      <c r="I26" s="24">
        <f t="shared" si="6"/>
        <v>749663251</v>
      </c>
    </row>
    <row r="27" spans="1:9" s="2" customFormat="1" ht="12.75" customHeight="1" x14ac:dyDescent="0.2">
      <c r="B27" s="22" t="s">
        <v>39</v>
      </c>
      <c r="C27" s="23" t="s">
        <v>40</v>
      </c>
      <c r="D27" s="24">
        <v>6893217</v>
      </c>
      <c r="E27" s="24">
        <v>13976140</v>
      </c>
      <c r="F27" s="24">
        <f t="shared" si="5"/>
        <v>20869357</v>
      </c>
      <c r="G27" s="13">
        <v>2412893</v>
      </c>
      <c r="H27" s="24">
        <v>2412893</v>
      </c>
      <c r="I27" s="24">
        <f t="shared" si="6"/>
        <v>18456464</v>
      </c>
    </row>
    <row r="28" spans="1:9" s="2" customFormat="1" ht="25.5" customHeight="1" x14ac:dyDescent="0.2">
      <c r="B28" s="22" t="s">
        <v>41</v>
      </c>
      <c r="C28" s="23" t="s">
        <v>42</v>
      </c>
      <c r="D28" s="24">
        <v>80486616</v>
      </c>
      <c r="E28" s="24">
        <v>132052567</v>
      </c>
      <c r="F28" s="24">
        <f t="shared" si="5"/>
        <v>212539183</v>
      </c>
      <c r="G28" s="13">
        <v>51835261</v>
      </c>
      <c r="H28" s="24">
        <v>40696737</v>
      </c>
      <c r="I28" s="24">
        <f t="shared" si="6"/>
        <v>160703922</v>
      </c>
    </row>
    <row r="29" spans="1:9" s="2" customFormat="1" ht="12.75" customHeight="1" x14ac:dyDescent="0.2">
      <c r="B29" s="22" t="s">
        <v>43</v>
      </c>
      <c r="C29" s="23" t="s">
        <v>44</v>
      </c>
      <c r="D29" s="24">
        <v>11284397844</v>
      </c>
      <c r="E29" s="24">
        <v>1867155396</v>
      </c>
      <c r="F29" s="24">
        <f t="shared" si="5"/>
        <v>13151553240</v>
      </c>
      <c r="G29" s="13">
        <v>6267732955</v>
      </c>
      <c r="H29" s="24">
        <v>6102725829</v>
      </c>
      <c r="I29" s="24">
        <f t="shared" si="6"/>
        <v>6883820285</v>
      </c>
    </row>
    <row r="30" spans="1:9" s="2" customFormat="1" ht="12.75" customHeight="1" x14ac:dyDescent="0.2">
      <c r="B30" s="22" t="s">
        <v>45</v>
      </c>
      <c r="C30" s="23" t="s">
        <v>46</v>
      </c>
      <c r="D30" s="24">
        <v>422109283</v>
      </c>
      <c r="E30" s="24">
        <v>17131580</v>
      </c>
      <c r="F30" s="24">
        <f t="shared" si="5"/>
        <v>439240863</v>
      </c>
      <c r="G30" s="13">
        <v>211408788</v>
      </c>
      <c r="H30" s="24">
        <v>204075853</v>
      </c>
      <c r="I30" s="24">
        <f t="shared" si="6"/>
        <v>227832075</v>
      </c>
    </row>
    <row r="31" spans="1:9" s="2" customFormat="1" ht="12.75" customHeight="1" x14ac:dyDescent="0.2">
      <c r="B31" s="22" t="s">
        <v>47</v>
      </c>
      <c r="C31" s="23" t="s">
        <v>48</v>
      </c>
      <c r="D31" s="24">
        <v>0</v>
      </c>
      <c r="E31" s="24">
        <v>0</v>
      </c>
      <c r="F31" s="24">
        <f t="shared" si="5"/>
        <v>0</v>
      </c>
      <c r="G31" s="13">
        <v>0</v>
      </c>
      <c r="H31" s="24">
        <v>0</v>
      </c>
      <c r="I31" s="24">
        <v>0</v>
      </c>
    </row>
    <row r="32" spans="1:9" s="2" customFormat="1" ht="4.5" customHeight="1" x14ac:dyDescent="0.2">
      <c r="D32" s="13"/>
      <c r="E32" s="13"/>
      <c r="F32" s="13"/>
      <c r="G32" s="13"/>
      <c r="H32" s="13"/>
      <c r="I32" s="13"/>
    </row>
    <row r="33" spans="1:9" s="2" customFormat="1" ht="12.75" customHeight="1" x14ac:dyDescent="0.2">
      <c r="A33" s="19" t="s">
        <v>49</v>
      </c>
      <c r="B33" s="20" t="s">
        <v>50</v>
      </c>
      <c r="C33" s="20"/>
      <c r="D33" s="21">
        <f>SUM(D35:D43)</f>
        <v>2232904574</v>
      </c>
      <c r="E33" s="21">
        <f t="shared" ref="E33:I33" si="7">SUM(E35:E43)</f>
        <v>-429483385</v>
      </c>
      <c r="F33" s="21">
        <f t="shared" si="7"/>
        <v>1803421189</v>
      </c>
      <c r="G33" s="21">
        <f t="shared" si="7"/>
        <v>388695300</v>
      </c>
      <c r="H33" s="21">
        <f t="shared" si="7"/>
        <v>378836935</v>
      </c>
      <c r="I33" s="21">
        <f t="shared" si="7"/>
        <v>1414725889</v>
      </c>
    </row>
    <row r="34" spans="1:9" s="2" customFormat="1" ht="3" customHeight="1" x14ac:dyDescent="0.2">
      <c r="D34" s="13"/>
      <c r="E34" s="13"/>
      <c r="F34" s="13"/>
      <c r="G34" s="13"/>
      <c r="H34" s="13"/>
      <c r="I34" s="13"/>
    </row>
    <row r="35" spans="1:9" s="2" customFormat="1" ht="25.5" customHeight="1" x14ac:dyDescent="0.2">
      <c r="B35" s="22" t="s">
        <v>51</v>
      </c>
      <c r="C35" s="23" t="s">
        <v>52</v>
      </c>
      <c r="D35" s="24">
        <v>220566073</v>
      </c>
      <c r="E35" s="24">
        <v>-18203276</v>
      </c>
      <c r="F35" s="24">
        <f t="shared" ref="F35:F43" si="8">D35+E35</f>
        <v>202362797</v>
      </c>
      <c r="G35" s="13">
        <v>52968688</v>
      </c>
      <c r="H35" s="24">
        <v>48332947</v>
      </c>
      <c r="I35" s="24">
        <f>F35-G35</f>
        <v>149394109</v>
      </c>
    </row>
    <row r="36" spans="1:9" s="2" customFormat="1" ht="12.75" customHeight="1" x14ac:dyDescent="0.2">
      <c r="B36" s="22" t="s">
        <v>53</v>
      </c>
      <c r="C36" s="23" t="s">
        <v>54</v>
      </c>
      <c r="D36" s="24">
        <v>318319919</v>
      </c>
      <c r="E36" s="24">
        <v>69334083</v>
      </c>
      <c r="F36" s="24">
        <f t="shared" si="8"/>
        <v>387654002</v>
      </c>
      <c r="G36" s="13">
        <v>218044179</v>
      </c>
      <c r="H36" s="24">
        <v>213174190</v>
      </c>
      <c r="I36" s="24">
        <f t="shared" ref="I36:I41" si="9">F36-G36</f>
        <v>169609823</v>
      </c>
    </row>
    <row r="37" spans="1:9" s="2" customFormat="1" ht="12.75" customHeight="1" x14ac:dyDescent="0.2">
      <c r="B37" s="22" t="s">
        <v>55</v>
      </c>
      <c r="C37" s="23" t="s">
        <v>56</v>
      </c>
      <c r="D37" s="24">
        <v>0</v>
      </c>
      <c r="E37" s="24">
        <v>0</v>
      </c>
      <c r="F37" s="24">
        <f t="shared" si="8"/>
        <v>0</v>
      </c>
      <c r="G37" s="13">
        <v>0</v>
      </c>
      <c r="H37" s="24">
        <v>0</v>
      </c>
      <c r="I37" s="24">
        <f t="shared" si="9"/>
        <v>0</v>
      </c>
    </row>
    <row r="38" spans="1:9" s="2" customFormat="1" ht="12.75" customHeight="1" x14ac:dyDescent="0.2">
      <c r="B38" s="22" t="s">
        <v>57</v>
      </c>
      <c r="C38" s="23" t="s">
        <v>58</v>
      </c>
      <c r="D38" s="24">
        <v>0</v>
      </c>
      <c r="E38" s="24">
        <v>0</v>
      </c>
      <c r="F38" s="24">
        <f t="shared" si="8"/>
        <v>0</v>
      </c>
      <c r="G38" s="13">
        <v>0</v>
      </c>
      <c r="H38" s="24">
        <v>0</v>
      </c>
      <c r="I38" s="24">
        <f t="shared" si="9"/>
        <v>0</v>
      </c>
    </row>
    <row r="39" spans="1:9" s="2" customFormat="1" ht="12.75" customHeight="1" x14ac:dyDescent="0.2">
      <c r="B39" s="22" t="s">
        <v>59</v>
      </c>
      <c r="C39" s="23" t="s">
        <v>60</v>
      </c>
      <c r="D39" s="24">
        <v>1525609170</v>
      </c>
      <c r="E39" s="24">
        <v>-497493617</v>
      </c>
      <c r="F39" s="24">
        <f t="shared" si="8"/>
        <v>1028115553</v>
      </c>
      <c r="G39" s="13">
        <v>22103811</v>
      </c>
      <c r="H39" s="24">
        <v>21956825</v>
      </c>
      <c r="I39" s="24">
        <f t="shared" si="9"/>
        <v>1006011742</v>
      </c>
    </row>
    <row r="40" spans="1:9" s="2" customFormat="1" ht="12.75" customHeight="1" x14ac:dyDescent="0.2">
      <c r="B40" s="22" t="s">
        <v>61</v>
      </c>
      <c r="C40" s="23" t="s">
        <v>62</v>
      </c>
      <c r="D40" s="24">
        <v>0</v>
      </c>
      <c r="E40" s="24">
        <v>0</v>
      </c>
      <c r="F40" s="24">
        <f t="shared" si="8"/>
        <v>0</v>
      </c>
      <c r="G40" s="13">
        <v>0</v>
      </c>
      <c r="H40" s="24">
        <v>0</v>
      </c>
      <c r="I40" s="24">
        <f t="shared" si="9"/>
        <v>0</v>
      </c>
    </row>
    <row r="41" spans="1:9" s="2" customFormat="1" ht="12.75" customHeight="1" x14ac:dyDescent="0.2">
      <c r="B41" s="22" t="s">
        <v>63</v>
      </c>
      <c r="C41" s="23" t="s">
        <v>64</v>
      </c>
      <c r="D41" s="24">
        <v>168409412</v>
      </c>
      <c r="E41" s="24">
        <v>16879425</v>
      </c>
      <c r="F41" s="24">
        <f t="shared" si="8"/>
        <v>185288837</v>
      </c>
      <c r="G41" s="13">
        <v>95578622</v>
      </c>
      <c r="H41" s="24">
        <v>95372973</v>
      </c>
      <c r="I41" s="24">
        <f t="shared" si="9"/>
        <v>89710215</v>
      </c>
    </row>
    <row r="42" spans="1:9" s="2" customFormat="1" ht="12.75" customHeight="1" x14ac:dyDescent="0.2">
      <c r="B42" s="22" t="s">
        <v>65</v>
      </c>
      <c r="C42" s="23" t="s">
        <v>66</v>
      </c>
      <c r="D42" s="24">
        <v>0</v>
      </c>
      <c r="E42" s="24">
        <v>0</v>
      </c>
      <c r="F42" s="24">
        <f t="shared" si="8"/>
        <v>0</v>
      </c>
      <c r="G42" s="13">
        <v>0</v>
      </c>
      <c r="H42" s="24">
        <v>0</v>
      </c>
      <c r="I42" s="24">
        <v>0</v>
      </c>
    </row>
    <row r="43" spans="1:9" s="2" customFormat="1" ht="12.75" customHeight="1" x14ac:dyDescent="0.2">
      <c r="B43" s="22" t="s">
        <v>67</v>
      </c>
      <c r="C43" s="23" t="s">
        <v>68</v>
      </c>
      <c r="D43" s="24">
        <v>0</v>
      </c>
      <c r="E43" s="24">
        <v>0</v>
      </c>
      <c r="F43" s="24">
        <f t="shared" si="8"/>
        <v>0</v>
      </c>
      <c r="G43" s="13">
        <v>0</v>
      </c>
      <c r="H43" s="24">
        <v>0</v>
      </c>
      <c r="I43" s="24">
        <v>0</v>
      </c>
    </row>
    <row r="44" spans="1:9" s="2" customFormat="1" ht="4.5" customHeight="1" x14ac:dyDescent="0.2">
      <c r="D44" s="13"/>
      <c r="E44" s="13"/>
      <c r="F44" s="13"/>
      <c r="G44" s="13"/>
      <c r="H44" s="13"/>
      <c r="I44" s="13"/>
    </row>
    <row r="45" spans="1:9" s="2" customFormat="1" ht="12.75" customHeight="1" x14ac:dyDescent="0.2">
      <c r="A45" s="19" t="s">
        <v>69</v>
      </c>
      <c r="B45" s="20" t="s">
        <v>70</v>
      </c>
      <c r="C45" s="20"/>
      <c r="D45" s="21">
        <f>SUM(D47:D50)</f>
        <v>11566805935</v>
      </c>
      <c r="E45" s="21">
        <f t="shared" ref="E45:I45" si="10">SUM(E47:E50)</f>
        <v>95902709</v>
      </c>
      <c r="F45" s="21">
        <f t="shared" si="10"/>
        <v>11662708644</v>
      </c>
      <c r="G45" s="21">
        <f t="shared" si="10"/>
        <v>7168087617</v>
      </c>
      <c r="H45" s="21">
        <f t="shared" si="10"/>
        <v>7160657061</v>
      </c>
      <c r="I45" s="21">
        <f t="shared" si="10"/>
        <v>4494621027</v>
      </c>
    </row>
    <row r="46" spans="1:9" s="2" customFormat="1" ht="3" customHeight="1" x14ac:dyDescent="0.2">
      <c r="D46" s="13"/>
      <c r="E46" s="13"/>
      <c r="F46" s="13"/>
      <c r="G46" s="13"/>
      <c r="H46" s="13"/>
      <c r="I46" s="13"/>
    </row>
    <row r="47" spans="1:9" s="2" customFormat="1" ht="25.5" customHeight="1" x14ac:dyDescent="0.2">
      <c r="B47" s="22" t="s">
        <v>71</v>
      </c>
      <c r="C47" s="23" t="s">
        <v>72</v>
      </c>
      <c r="D47" s="24">
        <v>2176194913</v>
      </c>
      <c r="E47" s="24">
        <v>0</v>
      </c>
      <c r="F47" s="24">
        <f t="shared" ref="F47:F50" si="11">D47+E47</f>
        <v>2176194913</v>
      </c>
      <c r="G47" s="13">
        <v>1376975374</v>
      </c>
      <c r="H47" s="24">
        <v>1376975374</v>
      </c>
      <c r="I47" s="24">
        <f t="shared" ref="I47:I50" si="12">F47-G47</f>
        <v>799219539</v>
      </c>
    </row>
    <row r="48" spans="1:9" s="2" customFormat="1" ht="37.5" customHeight="1" x14ac:dyDescent="0.2">
      <c r="B48" s="22" t="s">
        <v>73</v>
      </c>
      <c r="C48" s="23" t="s">
        <v>74</v>
      </c>
      <c r="D48" s="24">
        <v>9332035948</v>
      </c>
      <c r="E48" s="24">
        <v>94798234</v>
      </c>
      <c r="F48" s="24">
        <f t="shared" si="11"/>
        <v>9426834182</v>
      </c>
      <c r="G48" s="13">
        <v>5790970385</v>
      </c>
      <c r="H48" s="24">
        <v>5783681687</v>
      </c>
      <c r="I48" s="24">
        <f t="shared" si="12"/>
        <v>3635863797</v>
      </c>
    </row>
    <row r="49" spans="1:11" s="2" customFormat="1" ht="12.75" customHeight="1" x14ac:dyDescent="0.2">
      <c r="B49" s="22" t="s">
        <v>75</v>
      </c>
      <c r="C49" s="23" t="s">
        <v>76</v>
      </c>
      <c r="D49" s="24">
        <v>0</v>
      </c>
      <c r="E49" s="24">
        <v>0</v>
      </c>
      <c r="F49" s="24">
        <f t="shared" si="11"/>
        <v>0</v>
      </c>
      <c r="G49" s="13">
        <v>0</v>
      </c>
      <c r="H49" s="24">
        <v>0</v>
      </c>
      <c r="I49" s="24">
        <v>0</v>
      </c>
    </row>
    <row r="50" spans="1:11" s="2" customFormat="1" ht="12.75" customHeight="1" x14ac:dyDescent="0.2">
      <c r="B50" s="22" t="s">
        <v>77</v>
      </c>
      <c r="C50" s="23" t="s">
        <v>78</v>
      </c>
      <c r="D50" s="24">
        <v>58575074</v>
      </c>
      <c r="E50" s="24">
        <v>1104475</v>
      </c>
      <c r="F50" s="24">
        <f t="shared" si="11"/>
        <v>59679549</v>
      </c>
      <c r="G50" s="13">
        <v>141858</v>
      </c>
      <c r="H50" s="24">
        <v>0</v>
      </c>
      <c r="I50" s="24">
        <f t="shared" si="12"/>
        <v>59537691</v>
      </c>
    </row>
    <row r="51" spans="1:11" s="2" customFormat="1" ht="6" customHeight="1" x14ac:dyDescent="0.2">
      <c r="B51" s="22"/>
      <c r="C51" s="22"/>
      <c r="D51" s="24"/>
      <c r="E51" s="24"/>
      <c r="F51" s="24"/>
      <c r="G51" s="13"/>
      <c r="H51" s="24"/>
      <c r="I51" s="24"/>
    </row>
    <row r="52" spans="1:11" s="18" customFormat="1" ht="15.95" customHeight="1" thickBot="1" x14ac:dyDescent="0.25">
      <c r="A52" s="14" t="s">
        <v>79</v>
      </c>
      <c r="B52" s="14"/>
      <c r="C52" s="14"/>
      <c r="D52" s="15">
        <f>SUM(D54,D65,D75,D87)</f>
        <v>51117844458</v>
      </c>
      <c r="E52" s="15">
        <f t="shared" ref="E52:I52" si="13">SUM(E54,E65,E75,E87)</f>
        <v>1121250923</v>
      </c>
      <c r="F52" s="15">
        <f t="shared" si="13"/>
        <v>52239095381</v>
      </c>
      <c r="G52" s="15">
        <f t="shared" si="13"/>
        <v>24409160300</v>
      </c>
      <c r="H52" s="15">
        <f t="shared" si="13"/>
        <v>24364398352</v>
      </c>
      <c r="I52" s="15">
        <f t="shared" si="13"/>
        <v>27829935081</v>
      </c>
      <c r="J52" s="16"/>
      <c r="K52" s="17"/>
    </row>
    <row r="53" spans="1:11" s="2" customFormat="1" ht="3" customHeight="1" thickTop="1" x14ac:dyDescent="0.2">
      <c r="D53" s="13"/>
      <c r="E53" s="13"/>
      <c r="F53" s="13"/>
      <c r="G53" s="13"/>
      <c r="H53" s="13"/>
      <c r="I53" s="13"/>
    </row>
    <row r="54" spans="1:11" s="2" customFormat="1" ht="12.75" customHeight="1" x14ac:dyDescent="0.2">
      <c r="A54" s="19" t="s">
        <v>15</v>
      </c>
      <c r="B54" s="20" t="s">
        <v>16</v>
      </c>
      <c r="C54" s="20"/>
      <c r="D54" s="21">
        <f>SUM(D56:D63)</f>
        <v>179307204</v>
      </c>
      <c r="E54" s="21">
        <f>SUM(E56:E63)</f>
        <v>83521442</v>
      </c>
      <c r="F54" s="21">
        <f t="shared" ref="F54:I54" si="14">SUM(F56:F63)</f>
        <v>262828646</v>
      </c>
      <c r="G54" s="21">
        <f t="shared" si="14"/>
        <v>14204254</v>
      </c>
      <c r="H54" s="21">
        <f t="shared" si="14"/>
        <v>14203392</v>
      </c>
      <c r="I54" s="21">
        <f t="shared" si="14"/>
        <v>248624392</v>
      </c>
    </row>
    <row r="55" spans="1:11" s="2" customFormat="1" ht="3" customHeight="1" x14ac:dyDescent="0.2">
      <c r="D55" s="13"/>
      <c r="E55" s="13"/>
      <c r="F55" s="13"/>
      <c r="G55" s="13"/>
      <c r="H55" s="13"/>
      <c r="I55" s="13"/>
    </row>
    <row r="56" spans="1:11" s="2" customFormat="1" ht="12.75" customHeight="1" x14ac:dyDescent="0.2">
      <c r="B56" s="22" t="s">
        <v>17</v>
      </c>
      <c r="C56" s="23" t="s">
        <v>18</v>
      </c>
      <c r="D56" s="24">
        <v>0</v>
      </c>
      <c r="E56" s="24">
        <v>2557200</v>
      </c>
      <c r="F56" s="24">
        <f t="shared" ref="F56:F63" si="15">D56+E56</f>
        <v>2557200</v>
      </c>
      <c r="G56" s="13">
        <v>80000</v>
      </c>
      <c r="H56" s="24">
        <v>79138</v>
      </c>
      <c r="I56" s="24">
        <f t="shared" ref="I56:I63" si="16">F56-G56</f>
        <v>2477200</v>
      </c>
    </row>
    <row r="57" spans="1:11" s="2" customFormat="1" ht="12.75" customHeight="1" x14ac:dyDescent="0.2">
      <c r="B57" s="22" t="s">
        <v>19</v>
      </c>
      <c r="C57" s="23" t="s">
        <v>20</v>
      </c>
      <c r="D57" s="24">
        <v>102093411</v>
      </c>
      <c r="E57" s="24">
        <v>36223576</v>
      </c>
      <c r="F57" s="24">
        <f t="shared" si="15"/>
        <v>138316987</v>
      </c>
      <c r="G57" s="13">
        <v>7807374</v>
      </c>
      <c r="H57" s="24">
        <v>7807374</v>
      </c>
      <c r="I57" s="24">
        <f t="shared" si="16"/>
        <v>130509613</v>
      </c>
    </row>
    <row r="58" spans="1:11" s="2" customFormat="1" ht="12.75" customHeight="1" x14ac:dyDescent="0.2">
      <c r="B58" s="22" t="s">
        <v>21</v>
      </c>
      <c r="C58" s="23" t="s">
        <v>22</v>
      </c>
      <c r="D58" s="24">
        <v>6852146</v>
      </c>
      <c r="E58" s="24">
        <v>-4412094</v>
      </c>
      <c r="F58" s="24">
        <f t="shared" si="15"/>
        <v>2440052</v>
      </c>
      <c r="G58" s="13">
        <v>0</v>
      </c>
      <c r="H58" s="24">
        <v>0</v>
      </c>
      <c r="I58" s="24">
        <f t="shared" si="16"/>
        <v>2440052</v>
      </c>
    </row>
    <row r="59" spans="1:11" s="2" customFormat="1" ht="12.75" customHeight="1" x14ac:dyDescent="0.2">
      <c r="B59" s="22" t="s">
        <v>23</v>
      </c>
      <c r="C59" s="23" t="s">
        <v>24</v>
      </c>
      <c r="D59" s="24">
        <v>0</v>
      </c>
      <c r="E59" s="24">
        <v>0</v>
      </c>
      <c r="F59" s="24">
        <f t="shared" si="15"/>
        <v>0</v>
      </c>
      <c r="G59" s="13">
        <v>0</v>
      </c>
      <c r="H59" s="24">
        <v>0</v>
      </c>
      <c r="I59" s="24">
        <f t="shared" si="16"/>
        <v>0</v>
      </c>
    </row>
    <row r="60" spans="1:11" s="2" customFormat="1" ht="12.75" customHeight="1" x14ac:dyDescent="0.2">
      <c r="B60" s="22" t="s">
        <v>25</v>
      </c>
      <c r="C60" s="23" t="s">
        <v>26</v>
      </c>
      <c r="D60" s="24">
        <v>2000000</v>
      </c>
      <c r="E60" s="24">
        <v>-307700</v>
      </c>
      <c r="F60" s="24">
        <f t="shared" si="15"/>
        <v>1692300</v>
      </c>
      <c r="G60" s="13">
        <v>0</v>
      </c>
      <c r="H60" s="24">
        <v>0</v>
      </c>
      <c r="I60" s="24">
        <f t="shared" si="16"/>
        <v>1692300</v>
      </c>
    </row>
    <row r="61" spans="1:11" s="2" customFormat="1" ht="12.75" customHeight="1" x14ac:dyDescent="0.2">
      <c r="B61" s="22" t="s">
        <v>27</v>
      </c>
      <c r="C61" s="23" t="s">
        <v>28</v>
      </c>
      <c r="D61" s="24">
        <v>0</v>
      </c>
      <c r="E61" s="24">
        <v>0</v>
      </c>
      <c r="F61" s="24">
        <f t="shared" si="15"/>
        <v>0</v>
      </c>
      <c r="G61" s="13">
        <v>0</v>
      </c>
      <c r="H61" s="24">
        <v>0</v>
      </c>
      <c r="I61" s="24">
        <f t="shared" si="16"/>
        <v>0</v>
      </c>
    </row>
    <row r="62" spans="1:11" s="2" customFormat="1" ht="25.5" customHeight="1" x14ac:dyDescent="0.2">
      <c r="B62" s="22" t="s">
        <v>29</v>
      </c>
      <c r="C62" s="23" t="s">
        <v>30</v>
      </c>
      <c r="D62" s="24">
        <v>57439646</v>
      </c>
      <c r="E62" s="24">
        <v>46562116</v>
      </c>
      <c r="F62" s="24">
        <f t="shared" si="15"/>
        <v>104001762</v>
      </c>
      <c r="G62" s="13">
        <v>6316880</v>
      </c>
      <c r="H62" s="24">
        <v>6316880</v>
      </c>
      <c r="I62" s="24">
        <f t="shared" si="16"/>
        <v>97684882</v>
      </c>
    </row>
    <row r="63" spans="1:11" s="2" customFormat="1" ht="12.75" customHeight="1" x14ac:dyDescent="0.2">
      <c r="B63" s="22" t="s">
        <v>31</v>
      </c>
      <c r="C63" s="23" t="s">
        <v>32</v>
      </c>
      <c r="D63" s="24">
        <v>10922001</v>
      </c>
      <c r="E63" s="24">
        <v>2898344</v>
      </c>
      <c r="F63" s="24">
        <f t="shared" si="15"/>
        <v>13820345</v>
      </c>
      <c r="G63" s="13">
        <v>0</v>
      </c>
      <c r="H63" s="24">
        <v>0</v>
      </c>
      <c r="I63" s="24">
        <f t="shared" si="16"/>
        <v>13820345</v>
      </c>
    </row>
    <row r="64" spans="1:11" s="2" customFormat="1" ht="4.5" customHeight="1" x14ac:dyDescent="0.2">
      <c r="D64" s="13"/>
      <c r="E64" s="13"/>
      <c r="F64" s="13"/>
      <c r="G64" s="13"/>
      <c r="H64" s="13"/>
      <c r="I64" s="13"/>
    </row>
    <row r="65" spans="1:9" s="2" customFormat="1" ht="12.75" customHeight="1" x14ac:dyDescent="0.2">
      <c r="A65" s="19" t="s">
        <v>33</v>
      </c>
      <c r="B65" s="20" t="s">
        <v>34</v>
      </c>
      <c r="C65" s="20"/>
      <c r="D65" s="21">
        <f>SUM(D67:D73)</f>
        <v>28050030739</v>
      </c>
      <c r="E65" s="21">
        <f t="shared" ref="E65:I65" si="17">SUM(E67:E73)</f>
        <v>338857026</v>
      </c>
      <c r="F65" s="21">
        <f t="shared" si="17"/>
        <v>28388887765</v>
      </c>
      <c r="G65" s="21">
        <f t="shared" si="17"/>
        <v>11204585204</v>
      </c>
      <c r="H65" s="21">
        <f t="shared" si="17"/>
        <v>11193147150</v>
      </c>
      <c r="I65" s="21">
        <f t="shared" si="17"/>
        <v>17184302561</v>
      </c>
    </row>
    <row r="66" spans="1:9" s="2" customFormat="1" ht="3" customHeight="1" x14ac:dyDescent="0.2">
      <c r="D66" s="13"/>
      <c r="E66" s="13"/>
      <c r="F66" s="13"/>
      <c r="G66" s="13"/>
      <c r="H66" s="13"/>
      <c r="I66" s="13"/>
    </row>
    <row r="67" spans="1:9" s="2" customFormat="1" ht="12.75" customHeight="1" x14ac:dyDescent="0.2">
      <c r="B67" s="22" t="s">
        <v>35</v>
      </c>
      <c r="C67" s="23" t="s">
        <v>36</v>
      </c>
      <c r="D67" s="24">
        <v>6978213</v>
      </c>
      <c r="E67" s="24">
        <v>3996838</v>
      </c>
      <c r="F67" s="24">
        <f t="shared" ref="F67:F73" si="18">D67+E67</f>
        <v>10975051</v>
      </c>
      <c r="G67" s="13">
        <v>5616217</v>
      </c>
      <c r="H67" s="13">
        <v>5521807</v>
      </c>
      <c r="I67" s="24">
        <f t="shared" ref="I67:I72" si="19">F67-G67</f>
        <v>5358834</v>
      </c>
    </row>
    <row r="68" spans="1:9" s="2" customFormat="1" ht="12.75" customHeight="1" x14ac:dyDescent="0.2">
      <c r="B68" s="22" t="s">
        <v>37</v>
      </c>
      <c r="C68" s="23" t="s">
        <v>38</v>
      </c>
      <c r="D68" s="24">
        <v>1468439654</v>
      </c>
      <c r="E68" s="24">
        <v>-80420319</v>
      </c>
      <c r="F68" s="24">
        <f t="shared" si="18"/>
        <v>1388019335</v>
      </c>
      <c r="G68" s="13">
        <v>466343102</v>
      </c>
      <c r="H68" s="13">
        <v>463673653</v>
      </c>
      <c r="I68" s="24">
        <f t="shared" si="19"/>
        <v>921676233</v>
      </c>
    </row>
    <row r="69" spans="1:9" s="2" customFormat="1" ht="12.75" customHeight="1" x14ac:dyDescent="0.2">
      <c r="B69" s="22" t="s">
        <v>39</v>
      </c>
      <c r="C69" s="23" t="s">
        <v>40</v>
      </c>
      <c r="D69" s="24">
        <v>0</v>
      </c>
      <c r="E69" s="24">
        <v>14978273</v>
      </c>
      <c r="F69" s="24">
        <f t="shared" si="18"/>
        <v>14978273</v>
      </c>
      <c r="G69" s="13">
        <v>0</v>
      </c>
      <c r="H69" s="13">
        <v>0</v>
      </c>
      <c r="I69" s="24">
        <f t="shared" si="19"/>
        <v>14978273</v>
      </c>
    </row>
    <row r="70" spans="1:9" s="2" customFormat="1" ht="25.5" customHeight="1" x14ac:dyDescent="0.2">
      <c r="B70" s="22" t="s">
        <v>41</v>
      </c>
      <c r="C70" s="23" t="s">
        <v>42</v>
      </c>
      <c r="D70" s="24">
        <v>586394403</v>
      </c>
      <c r="E70" s="24">
        <v>124252948</v>
      </c>
      <c r="F70" s="24">
        <f t="shared" si="18"/>
        <v>710647351</v>
      </c>
      <c r="G70" s="13">
        <v>298376221</v>
      </c>
      <c r="H70" s="13">
        <v>295963595</v>
      </c>
      <c r="I70" s="24">
        <f t="shared" si="19"/>
        <v>412271130</v>
      </c>
    </row>
    <row r="71" spans="1:9" s="2" customFormat="1" ht="12.75" customHeight="1" x14ac:dyDescent="0.2">
      <c r="B71" s="22" t="s">
        <v>43</v>
      </c>
      <c r="C71" s="23" t="s">
        <v>44</v>
      </c>
      <c r="D71" s="24">
        <v>25965984221</v>
      </c>
      <c r="E71" s="24">
        <v>232807870</v>
      </c>
      <c r="F71" s="24">
        <f t="shared" si="18"/>
        <v>26198792091</v>
      </c>
      <c r="G71" s="13">
        <v>10430278292</v>
      </c>
      <c r="H71" s="24">
        <v>10424016723</v>
      </c>
      <c r="I71" s="24">
        <f t="shared" si="19"/>
        <v>15768513799</v>
      </c>
    </row>
    <row r="72" spans="1:9" s="2" customFormat="1" ht="12.75" customHeight="1" x14ac:dyDescent="0.2">
      <c r="B72" s="22" t="s">
        <v>45</v>
      </c>
      <c r="C72" s="23" t="s">
        <v>46</v>
      </c>
      <c r="D72" s="24">
        <v>22234248</v>
      </c>
      <c r="E72" s="24">
        <v>43241416</v>
      </c>
      <c r="F72" s="24">
        <f t="shared" si="18"/>
        <v>65475664</v>
      </c>
      <c r="G72" s="13">
        <v>3971372</v>
      </c>
      <c r="H72" s="24">
        <v>3971372</v>
      </c>
      <c r="I72" s="24">
        <f t="shared" si="19"/>
        <v>61504292</v>
      </c>
    </row>
    <row r="73" spans="1:9" s="2" customFormat="1" ht="12.75" customHeight="1" x14ac:dyDescent="0.2">
      <c r="B73" s="22" t="s">
        <v>47</v>
      </c>
      <c r="C73" s="23" t="s">
        <v>48</v>
      </c>
      <c r="D73" s="24">
        <v>0</v>
      </c>
      <c r="E73" s="24">
        <v>0</v>
      </c>
      <c r="F73" s="24">
        <f t="shared" si="18"/>
        <v>0</v>
      </c>
      <c r="G73" s="13">
        <v>0</v>
      </c>
      <c r="H73" s="24">
        <v>0</v>
      </c>
      <c r="I73" s="24">
        <v>0</v>
      </c>
    </row>
    <row r="74" spans="1:9" s="2" customFormat="1" ht="4.5" customHeight="1" x14ac:dyDescent="0.2">
      <c r="D74" s="13"/>
      <c r="E74" s="13"/>
      <c r="F74" s="13"/>
      <c r="G74" s="13"/>
      <c r="H74" s="13"/>
      <c r="I74" s="13"/>
    </row>
    <row r="75" spans="1:9" s="2" customFormat="1" ht="12.75" customHeight="1" x14ac:dyDescent="0.2">
      <c r="A75" s="19" t="s">
        <v>49</v>
      </c>
      <c r="B75" s="20" t="s">
        <v>50</v>
      </c>
      <c r="C75" s="20"/>
      <c r="D75" s="21">
        <f>SUM(D77:D85)</f>
        <v>750912696</v>
      </c>
      <c r="E75" s="21">
        <f t="shared" ref="E75:I75" si="20">SUM(E77:E85)</f>
        <v>-167428118</v>
      </c>
      <c r="F75" s="21">
        <f t="shared" si="20"/>
        <v>583484578</v>
      </c>
      <c r="G75" s="21">
        <f t="shared" si="20"/>
        <v>67448873</v>
      </c>
      <c r="H75" s="21">
        <f t="shared" si="20"/>
        <v>66758046</v>
      </c>
      <c r="I75" s="21">
        <f t="shared" si="20"/>
        <v>516035705</v>
      </c>
    </row>
    <row r="76" spans="1:9" s="2" customFormat="1" ht="3" customHeight="1" x14ac:dyDescent="0.2">
      <c r="D76" s="13"/>
      <c r="E76" s="13"/>
      <c r="F76" s="13"/>
      <c r="G76" s="13"/>
      <c r="H76" s="13"/>
      <c r="I76" s="13"/>
    </row>
    <row r="77" spans="1:9" s="2" customFormat="1" ht="25.5" customHeight="1" x14ac:dyDescent="0.2">
      <c r="A77" s="25"/>
      <c r="B77" s="26" t="s">
        <v>51</v>
      </c>
      <c r="C77" s="27" t="s">
        <v>52</v>
      </c>
      <c r="D77" s="28">
        <v>0</v>
      </c>
      <c r="E77" s="28">
        <v>0</v>
      </c>
      <c r="F77" s="28">
        <f t="shared" ref="F77:F85" si="21">D77+E77</f>
        <v>0</v>
      </c>
      <c r="G77" s="29">
        <v>0</v>
      </c>
      <c r="H77" s="28">
        <v>0</v>
      </c>
      <c r="I77" s="28">
        <f t="shared" ref="I77:I85" si="22">F77-G77</f>
        <v>0</v>
      </c>
    </row>
    <row r="78" spans="1:9" s="2" customFormat="1" ht="12.75" customHeight="1" x14ac:dyDescent="0.2">
      <c r="B78" s="22" t="s">
        <v>53</v>
      </c>
      <c r="C78" s="23" t="s">
        <v>54</v>
      </c>
      <c r="D78" s="24">
        <v>0</v>
      </c>
      <c r="E78" s="24">
        <v>0</v>
      </c>
      <c r="F78" s="24">
        <f t="shared" si="21"/>
        <v>0</v>
      </c>
      <c r="G78" s="13">
        <v>0</v>
      </c>
      <c r="H78" s="24">
        <v>0</v>
      </c>
      <c r="I78" s="24">
        <f t="shared" si="22"/>
        <v>0</v>
      </c>
    </row>
    <row r="79" spans="1:9" s="2" customFormat="1" ht="12.75" customHeight="1" x14ac:dyDescent="0.2">
      <c r="B79" s="22" t="s">
        <v>55</v>
      </c>
      <c r="C79" s="23" t="s">
        <v>56</v>
      </c>
      <c r="D79" s="24">
        <v>385653412</v>
      </c>
      <c r="E79" s="24">
        <v>-153793883</v>
      </c>
      <c r="F79" s="24">
        <f t="shared" si="21"/>
        <v>231859529</v>
      </c>
      <c r="G79" s="13">
        <v>67448873</v>
      </c>
      <c r="H79" s="24">
        <v>66758046</v>
      </c>
      <c r="I79" s="24">
        <f t="shared" si="22"/>
        <v>164410656</v>
      </c>
    </row>
    <row r="80" spans="1:9" s="2" customFormat="1" ht="12.75" customHeight="1" x14ac:dyDescent="0.2">
      <c r="B80" s="22" t="s">
        <v>57</v>
      </c>
      <c r="C80" s="23" t="s">
        <v>58</v>
      </c>
      <c r="D80" s="24">
        <v>0</v>
      </c>
      <c r="E80" s="24">
        <v>0</v>
      </c>
      <c r="F80" s="24">
        <f t="shared" si="21"/>
        <v>0</v>
      </c>
      <c r="G80" s="13">
        <v>0</v>
      </c>
      <c r="H80" s="24">
        <v>0</v>
      </c>
      <c r="I80" s="24">
        <f t="shared" si="22"/>
        <v>0</v>
      </c>
    </row>
    <row r="81" spans="1:11" s="2" customFormat="1" ht="12.75" customHeight="1" x14ac:dyDescent="0.2">
      <c r="B81" s="22" t="s">
        <v>59</v>
      </c>
      <c r="C81" s="23" t="s">
        <v>60</v>
      </c>
      <c r="D81" s="24">
        <v>365259284</v>
      </c>
      <c r="E81" s="24">
        <v>-13634235</v>
      </c>
      <c r="F81" s="24">
        <f t="shared" si="21"/>
        <v>351625049</v>
      </c>
      <c r="G81" s="13">
        <v>0</v>
      </c>
      <c r="H81" s="24">
        <v>0</v>
      </c>
      <c r="I81" s="24">
        <f t="shared" si="22"/>
        <v>351625049</v>
      </c>
    </row>
    <row r="82" spans="1:11" s="2" customFormat="1" ht="12.75" customHeight="1" x14ac:dyDescent="0.2">
      <c r="B82" s="22" t="s">
        <v>61</v>
      </c>
      <c r="C82" s="23" t="s">
        <v>62</v>
      </c>
      <c r="D82" s="24">
        <v>0</v>
      </c>
      <c r="E82" s="24">
        <v>0</v>
      </c>
      <c r="F82" s="24">
        <f t="shared" si="21"/>
        <v>0</v>
      </c>
      <c r="G82" s="13">
        <v>0</v>
      </c>
      <c r="H82" s="24">
        <v>0</v>
      </c>
      <c r="I82" s="24">
        <f t="shared" si="22"/>
        <v>0</v>
      </c>
    </row>
    <row r="83" spans="1:11" s="2" customFormat="1" ht="12.75" customHeight="1" x14ac:dyDescent="0.2">
      <c r="B83" s="22" t="s">
        <v>63</v>
      </c>
      <c r="C83" s="23" t="s">
        <v>64</v>
      </c>
      <c r="D83" s="24">
        <v>0</v>
      </c>
      <c r="E83" s="24">
        <v>0</v>
      </c>
      <c r="F83" s="24">
        <f t="shared" si="21"/>
        <v>0</v>
      </c>
      <c r="G83" s="13">
        <v>0</v>
      </c>
      <c r="H83" s="24">
        <v>0</v>
      </c>
      <c r="I83" s="24">
        <f t="shared" si="22"/>
        <v>0</v>
      </c>
    </row>
    <row r="84" spans="1:11" s="2" customFormat="1" ht="12.75" customHeight="1" x14ac:dyDescent="0.2">
      <c r="B84" s="22" t="s">
        <v>65</v>
      </c>
      <c r="C84" s="23" t="s">
        <v>66</v>
      </c>
      <c r="D84" s="24">
        <v>0</v>
      </c>
      <c r="E84" s="24">
        <v>0</v>
      </c>
      <c r="F84" s="24">
        <f t="shared" si="21"/>
        <v>0</v>
      </c>
      <c r="G84" s="13">
        <v>0</v>
      </c>
      <c r="H84" s="24">
        <v>0</v>
      </c>
      <c r="I84" s="24">
        <f t="shared" si="22"/>
        <v>0</v>
      </c>
    </row>
    <row r="85" spans="1:11" s="2" customFormat="1" ht="12.75" customHeight="1" x14ac:dyDescent="0.2">
      <c r="B85" s="22" t="s">
        <v>67</v>
      </c>
      <c r="C85" s="23" t="s">
        <v>68</v>
      </c>
      <c r="D85" s="24">
        <v>0</v>
      </c>
      <c r="E85" s="24">
        <v>0</v>
      </c>
      <c r="F85" s="24">
        <f t="shared" si="21"/>
        <v>0</v>
      </c>
      <c r="G85" s="13">
        <v>0</v>
      </c>
      <c r="H85" s="24">
        <v>0</v>
      </c>
      <c r="I85" s="24">
        <f t="shared" si="22"/>
        <v>0</v>
      </c>
    </row>
    <row r="86" spans="1:11" s="2" customFormat="1" ht="4.5" customHeight="1" x14ac:dyDescent="0.2">
      <c r="D86" s="13"/>
      <c r="E86" s="13"/>
      <c r="F86" s="13"/>
      <c r="G86" s="13"/>
      <c r="H86" s="13"/>
      <c r="I86" s="13"/>
    </row>
    <row r="87" spans="1:11" s="2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22137593819</v>
      </c>
      <c r="E87" s="21">
        <f t="shared" ref="E87:I87" si="23">SUM(E89:E92)</f>
        <v>866300573</v>
      </c>
      <c r="F87" s="21">
        <f t="shared" si="23"/>
        <v>23003894392</v>
      </c>
      <c r="G87" s="21">
        <f t="shared" si="23"/>
        <v>13122921969</v>
      </c>
      <c r="H87" s="21">
        <f t="shared" si="23"/>
        <v>13090289764</v>
      </c>
      <c r="I87" s="21">
        <f t="shared" si="23"/>
        <v>9880972423</v>
      </c>
    </row>
    <row r="88" spans="1:11" s="2" customFormat="1" ht="3" customHeight="1" x14ac:dyDescent="0.2">
      <c r="D88" s="13"/>
      <c r="E88" s="13"/>
      <c r="F88" s="13"/>
      <c r="G88" s="13"/>
      <c r="H88" s="13"/>
      <c r="I88" s="13"/>
    </row>
    <row r="89" spans="1:11" s="2" customFormat="1" ht="25.5" customHeight="1" x14ac:dyDescent="0.2">
      <c r="B89" s="22" t="s">
        <v>71</v>
      </c>
      <c r="C89" s="23" t="s">
        <v>72</v>
      </c>
      <c r="D89" s="24">
        <v>1399273659</v>
      </c>
      <c r="E89" s="24">
        <v>0</v>
      </c>
      <c r="F89" s="24">
        <f t="shared" ref="F89:F92" si="24">D89+E89</f>
        <v>1399273659</v>
      </c>
      <c r="G89" s="13">
        <v>672863792</v>
      </c>
      <c r="H89" s="24">
        <v>672863792</v>
      </c>
      <c r="I89" s="24">
        <f t="shared" ref="I89:I92" si="25">F89-G89</f>
        <v>726409867</v>
      </c>
    </row>
    <row r="90" spans="1:11" s="2" customFormat="1" ht="37.5" customHeight="1" x14ac:dyDescent="0.2">
      <c r="B90" s="22" t="s">
        <v>73</v>
      </c>
      <c r="C90" s="23" t="s">
        <v>74</v>
      </c>
      <c r="D90" s="24">
        <v>20738320160</v>
      </c>
      <c r="E90" s="24">
        <v>866300573</v>
      </c>
      <c r="F90" s="24">
        <f t="shared" si="24"/>
        <v>21604620733</v>
      </c>
      <c r="G90" s="13">
        <v>12450058177</v>
      </c>
      <c r="H90" s="24">
        <v>12417425972</v>
      </c>
      <c r="I90" s="24">
        <f t="shared" si="25"/>
        <v>9154562556</v>
      </c>
    </row>
    <row r="91" spans="1:11" s="2" customFormat="1" ht="12.75" customHeight="1" x14ac:dyDescent="0.2">
      <c r="B91" s="22" t="s">
        <v>75</v>
      </c>
      <c r="C91" s="23" t="s">
        <v>76</v>
      </c>
      <c r="D91" s="24">
        <v>0</v>
      </c>
      <c r="E91" s="24">
        <v>0</v>
      </c>
      <c r="F91" s="24">
        <f t="shared" si="24"/>
        <v>0</v>
      </c>
      <c r="G91" s="13">
        <v>0</v>
      </c>
      <c r="H91" s="24">
        <v>0</v>
      </c>
      <c r="I91" s="24">
        <f t="shared" si="25"/>
        <v>0</v>
      </c>
    </row>
    <row r="92" spans="1:11" s="2" customFormat="1" ht="12.75" customHeight="1" x14ac:dyDescent="0.2">
      <c r="B92" s="22" t="s">
        <v>77</v>
      </c>
      <c r="C92" s="23" t="s">
        <v>78</v>
      </c>
      <c r="D92" s="24">
        <v>0</v>
      </c>
      <c r="E92" s="24">
        <v>0</v>
      </c>
      <c r="F92" s="24">
        <f t="shared" si="24"/>
        <v>0</v>
      </c>
      <c r="G92" s="13">
        <v>0</v>
      </c>
      <c r="H92" s="24">
        <v>0</v>
      </c>
      <c r="I92" s="24">
        <f t="shared" si="25"/>
        <v>0</v>
      </c>
    </row>
    <row r="93" spans="1:11" s="2" customFormat="1" ht="2.25" customHeight="1" thickBot="1" x14ac:dyDescent="0.25">
      <c r="D93" s="13"/>
      <c r="E93" s="13"/>
      <c r="F93" s="13"/>
      <c r="G93" s="13"/>
      <c r="H93" s="13"/>
      <c r="I93" s="13"/>
    </row>
    <row r="94" spans="1:11" s="2" customFormat="1" ht="3" customHeight="1" x14ac:dyDescent="0.2">
      <c r="A94" s="30"/>
      <c r="B94" s="30"/>
      <c r="C94" s="30"/>
      <c r="D94" s="31"/>
      <c r="E94" s="31"/>
      <c r="F94" s="31"/>
      <c r="G94" s="31"/>
      <c r="H94" s="31"/>
      <c r="I94" s="31"/>
    </row>
    <row r="95" spans="1:11" s="18" customFormat="1" ht="15.95" customHeight="1" x14ac:dyDescent="0.2">
      <c r="A95" s="32" t="s">
        <v>80</v>
      </c>
      <c r="B95" s="32"/>
      <c r="C95" s="32"/>
      <c r="D95" s="33">
        <f t="shared" ref="D95:I95" si="26">SUM(D10,D52)</f>
        <v>92712553167</v>
      </c>
      <c r="E95" s="33">
        <f t="shared" si="26"/>
        <v>6873487512</v>
      </c>
      <c r="F95" s="33">
        <f t="shared" si="26"/>
        <v>99586040679</v>
      </c>
      <c r="G95" s="33">
        <f t="shared" si="26"/>
        <v>44665514071</v>
      </c>
      <c r="H95" s="33">
        <f t="shared" si="26"/>
        <v>43964285369</v>
      </c>
      <c r="I95" s="33">
        <f t="shared" si="26"/>
        <v>54920526608</v>
      </c>
      <c r="J95" s="16"/>
      <c r="K95" s="17"/>
    </row>
    <row r="96" spans="1:11" s="2" customFormat="1" ht="12.75" customHeight="1" x14ac:dyDescent="0.2">
      <c r="A96" s="34" t="s">
        <v>81</v>
      </c>
      <c r="B96" s="34"/>
      <c r="C96" s="34"/>
      <c r="D96" s="13"/>
      <c r="E96" s="13"/>
      <c r="F96" s="13"/>
      <c r="G96" s="13"/>
      <c r="H96" s="13"/>
      <c r="I96" s="13"/>
    </row>
    <row r="97" spans="3:9" s="35" customFormat="1" ht="12.75" customHeight="1" x14ac:dyDescent="0.2">
      <c r="D97" s="36"/>
      <c r="E97" s="36"/>
      <c r="F97" s="36"/>
      <c r="G97" s="36"/>
      <c r="H97" s="36"/>
      <c r="I97" s="36"/>
    </row>
    <row r="99" spans="3:9" x14ac:dyDescent="0.2">
      <c r="C99" s="37"/>
      <c r="D99" s="24"/>
      <c r="E99" s="24"/>
      <c r="F99" s="24"/>
      <c r="G99" s="24"/>
      <c r="H99" s="24"/>
    </row>
    <row r="100" spans="3:9" x14ac:dyDescent="0.2">
      <c r="C100" s="37"/>
      <c r="D100" s="39"/>
      <c r="E100" s="39"/>
      <c r="F100" s="39"/>
      <c r="G100" s="39"/>
      <c r="H100" s="39"/>
    </row>
    <row r="103" spans="3:9" x14ac:dyDescent="0.2">
      <c r="D103" s="41"/>
      <c r="E103" s="41"/>
      <c r="F103" s="41"/>
      <c r="G103" s="41"/>
      <c r="H103" s="41"/>
      <c r="I103" s="41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2024-07-29T18:46:36Z</dcterms:created>
  <dcterms:modified xsi:type="dcterms:W3CDTF">2024-07-29T18:46:37Z</dcterms:modified>
</cp:coreProperties>
</file>