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7DFBCB68-8F3E-4AA9-9DA6-3BE7442A7EC4}" xr6:coauthVersionLast="40" xr6:coauthVersionMax="40" xr10:uidLastSave="{00000000-0000-0000-0000-000000000000}"/>
  <bookViews>
    <workbookView xWindow="0" yWindow="0" windowWidth="25200" windowHeight="11175" xr2:uid="{BED48E3E-DD01-4ACA-A4A8-F7D6E2C93A74}"/>
  </bookViews>
  <sheets>
    <sheet name="Gobierno Estatal" sheetId="1" r:id="rId1"/>
  </sheets>
  <definedNames>
    <definedName name="_xlnm.Print_Titles" localSheetId="0">'Gobierno Estatal'!$3:$10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" l="1"/>
  <c r="M105" i="1"/>
  <c r="L105" i="1"/>
  <c r="K105" i="1"/>
  <c r="J105" i="1"/>
  <c r="I105" i="1"/>
  <c r="H105" i="1"/>
  <c r="N103" i="1"/>
  <c r="M103" i="1"/>
  <c r="L103" i="1"/>
  <c r="K103" i="1"/>
  <c r="J103" i="1"/>
  <c r="I103" i="1"/>
  <c r="H103" i="1"/>
  <c r="N101" i="1"/>
  <c r="M101" i="1"/>
  <c r="L101" i="1"/>
  <c r="K101" i="1"/>
  <c r="J101" i="1"/>
  <c r="I101" i="1"/>
  <c r="H101" i="1"/>
  <c r="N99" i="1"/>
  <c r="N98" i="1"/>
  <c r="N97" i="1"/>
  <c r="N96" i="1"/>
  <c r="N94" i="1"/>
  <c r="M94" i="1"/>
  <c r="L94" i="1"/>
  <c r="K94" i="1"/>
  <c r="K93" i="1" s="1"/>
  <c r="K92" i="1" s="1"/>
  <c r="J94" i="1"/>
  <c r="I94" i="1"/>
  <c r="H94" i="1"/>
  <c r="N93" i="1"/>
  <c r="N92" i="1" s="1"/>
  <c r="M93" i="1"/>
  <c r="L93" i="1"/>
  <c r="J93" i="1"/>
  <c r="J92" i="1" s="1"/>
  <c r="I93" i="1"/>
  <c r="H93" i="1"/>
  <c r="M92" i="1"/>
  <c r="L92" i="1"/>
  <c r="I92" i="1"/>
  <c r="H92" i="1"/>
  <c r="N90" i="1"/>
  <c r="N89" i="1"/>
  <c r="N87" i="1"/>
  <c r="M87" i="1"/>
  <c r="L87" i="1"/>
  <c r="K87" i="1"/>
  <c r="J87" i="1"/>
  <c r="I87" i="1"/>
  <c r="H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0" i="1"/>
  <c r="N29" i="1" s="1"/>
  <c r="M40" i="1"/>
  <c r="L40" i="1"/>
  <c r="K40" i="1"/>
  <c r="J40" i="1"/>
  <c r="I40" i="1"/>
  <c r="H40" i="1"/>
  <c r="N39" i="1"/>
  <c r="N38" i="1"/>
  <c r="N37" i="1"/>
  <c r="N36" i="1"/>
  <c r="N35" i="1"/>
  <c r="N34" i="1"/>
  <c r="N33" i="1"/>
  <c r="N32" i="1"/>
  <c r="N30" i="1"/>
  <c r="M30" i="1"/>
  <c r="M29" i="1" s="1"/>
  <c r="L30" i="1"/>
  <c r="L29" i="1" s="1"/>
  <c r="K30" i="1"/>
  <c r="J30" i="1"/>
  <c r="I30" i="1"/>
  <c r="I29" i="1" s="1"/>
  <c r="H30" i="1"/>
  <c r="H29" i="1" s="1"/>
  <c r="K29" i="1"/>
  <c r="J29" i="1"/>
  <c r="N27" i="1"/>
  <c r="N26" i="1"/>
  <c r="N25" i="1"/>
  <c r="N24" i="1"/>
  <c r="N23" i="1"/>
  <c r="N22" i="1"/>
  <c r="N21" i="1"/>
  <c r="N20" i="1"/>
  <c r="N19" i="1"/>
  <c r="N17" i="1"/>
  <c r="N16" i="1" s="1"/>
  <c r="N15" i="1" s="1"/>
  <c r="N13" i="1" s="1"/>
  <c r="N11" i="1" s="1"/>
  <c r="M17" i="1"/>
  <c r="L17" i="1"/>
  <c r="L16" i="1" s="1"/>
  <c r="K17" i="1"/>
  <c r="K16" i="1" s="1"/>
  <c r="K15" i="1" s="1"/>
  <c r="J17" i="1"/>
  <c r="J16" i="1" s="1"/>
  <c r="J15" i="1" s="1"/>
  <c r="J13" i="1" s="1"/>
  <c r="J11" i="1" s="1"/>
  <c r="I17" i="1"/>
  <c r="H17" i="1"/>
  <c r="H16" i="1" s="1"/>
  <c r="M16" i="1"/>
  <c r="M15" i="1" s="1"/>
  <c r="M13" i="1" s="1"/>
  <c r="M11" i="1" s="1"/>
  <c r="I16" i="1"/>
  <c r="I15" i="1" s="1"/>
  <c r="I13" i="1" s="1"/>
  <c r="I11" i="1" s="1"/>
  <c r="K13" i="1" l="1"/>
  <c r="K11" i="1" s="1"/>
  <c r="H15" i="1"/>
  <c r="H13" i="1" s="1"/>
  <c r="H11" i="1" s="1"/>
  <c r="L15" i="1"/>
  <c r="L13" i="1" s="1"/>
  <c r="L11" i="1" s="1"/>
</calcChain>
</file>

<file path=xl/sharedStrings.xml><?xml version="1.0" encoding="utf-8"?>
<sst xmlns="http://schemas.openxmlformats.org/spreadsheetml/2006/main" count="185" uniqueCount="151">
  <si>
    <t>GOBIERNO CONSTITUCIONAL DEL ESTADO DE CHIAPAS</t>
  </si>
  <si>
    <t>GOBIERNO ESTATAL</t>
  </si>
  <si>
    <t xml:space="preserve">INVERSIÓN PÚBLICA POR PROGRAMAS Y PROYECTOS ESTRATÉGICOS EN CLASIFICACIÓN ADMINISTRATIVA </t>
  </si>
  <si>
    <t>DEL 1 DE ENERO AL 30 DE JUNIO DE 2024</t>
  </si>
  <si>
    <t>(Cifras en Pesos)</t>
  </si>
  <si>
    <t>CONCEPTO</t>
  </si>
  <si>
    <t>MUNICIPIO/COBERTURA</t>
  </si>
  <si>
    <t>PRESUPUESTO DEVENGADO</t>
  </si>
  <si>
    <t>RECURSOS DE AÑOS ANTERIORES</t>
  </si>
  <si>
    <t>RECURSOS DEL AÑO EN CURSO</t>
  </si>
  <si>
    <t>TOTAL</t>
  </si>
  <si>
    <t>B</t>
  </si>
  <si>
    <t>C</t>
  </si>
  <si>
    <t>G</t>
  </si>
  <si>
    <t>F</t>
  </si>
  <si>
    <t>H</t>
  </si>
  <si>
    <t>S</t>
  </si>
  <si>
    <t>Economías de Ejercicios Anteriores</t>
  </si>
  <si>
    <t>Recursos en Proceso de Ejecución</t>
  </si>
  <si>
    <t>Economías Derivados de la Subfuente F</t>
  </si>
  <si>
    <t>Recursos por Ingresos Excedentes</t>
  </si>
  <si>
    <t>Recursos por Reducciones en Otras Previsiones</t>
  </si>
  <si>
    <t>Recursos del Ejercicio</t>
  </si>
  <si>
    <t>PODER EJECUTIVO</t>
  </si>
  <si>
    <t>SECRETARÍA DE OBRAS PÚBLICAS</t>
  </si>
  <si>
    <t>RECURSOS FISCALES</t>
  </si>
  <si>
    <t>Ramo A1 Ingresos Estatales</t>
  </si>
  <si>
    <t>X0010</t>
  </si>
  <si>
    <t>Ingresos Estatales</t>
  </si>
  <si>
    <t>Auditorio municipal de basquetbol en la localidad de Nachig (Estabilización de Taludes)</t>
  </si>
  <si>
    <t>Zinacantán</t>
  </si>
  <si>
    <t>Dren pluvial en la Colonia Los Pájaros en la cabecera municipal (Construcción)</t>
  </si>
  <si>
    <t>Tuxtla Gutiérrez</t>
  </si>
  <si>
    <t>Edificio del Instituto de Elecciones y Participación Ciudadana (IEPC) Chiapas, en la cabecera municipal</t>
  </si>
  <si>
    <t>Panteón municipal en la cabecera municipal (Rehabilitación y construcción)</t>
  </si>
  <si>
    <t>Venustiano Carranza</t>
  </si>
  <si>
    <t>Programa de pavimentación de calles y avenidas en lado oriente</t>
  </si>
  <si>
    <t>Programa de pavimentación de calles y avenidas en lado poniente</t>
  </si>
  <si>
    <t>Puente vehicular “Las Hojas” sobre el río Suchiapa de 127.48 metros de longitud, en la localidad Buenavista (Construcción)</t>
  </si>
  <si>
    <t>Suchiapa</t>
  </si>
  <si>
    <t>Rehabilitación del Templo de San Pablo Apóstol</t>
  </si>
  <si>
    <t>Ostuacán</t>
  </si>
  <si>
    <t>Zoológico Miguel Álvarez del Toro (Mantenimiento 3a. Etapa)</t>
  </si>
  <si>
    <t>RECURSOS FEDERALES</t>
  </si>
  <si>
    <t>Ramo 28 Participaciones a Entidades Federativas y Municipios</t>
  </si>
  <si>
    <t>C0010</t>
  </si>
  <si>
    <t>Fondo General de Participaciones</t>
  </si>
  <si>
    <t>Construcción del edificio administrativo de la Secretaría de Educación</t>
  </si>
  <si>
    <t>Construcción del Polideportivo "San Cristóbal de Corazón" en la cabecera municipal</t>
  </si>
  <si>
    <t>San Cristóbal de las Casas</t>
  </si>
  <si>
    <t>Oficinas auxiliares de la Secretaría General de Gobierno (Rehabilitación 3a. Etapa)</t>
  </si>
  <si>
    <t>Palacio de Gobierno en la cabecera municipal (Estudio y proyecto de refuerzo estructural)</t>
  </si>
  <si>
    <t>Parque temático de mango ataulfo (Construcción)</t>
  </si>
  <si>
    <t>Tapachula</t>
  </si>
  <si>
    <t>Paso a desnivel vehicular "Torre Chiapas", en la cabecera municipal (Construcción)</t>
  </si>
  <si>
    <t>Paso a desnivel vehicular “San Juan” (Construcción)</t>
  </si>
  <si>
    <t>Rehabilitación de la antigua presidencia</t>
  </si>
  <si>
    <t>Ramo 33 Aportaciones Federales para Entidades Federativas y Municipios</t>
  </si>
  <si>
    <t>I0030</t>
  </si>
  <si>
    <t>FAIS Entidades (FISE)</t>
  </si>
  <si>
    <t>Espacio multideportivo "Miguel Alemán" en la localidad Ciudad Hidalgo (Construcción)</t>
  </si>
  <si>
    <t>Suchiate</t>
  </si>
  <si>
    <t>Espacio multideportivo en la localidad El Triunfo (Construcción)</t>
  </si>
  <si>
    <t>Escuintla</t>
  </si>
  <si>
    <t>Espacio multideportivo en la localidad Nuevo Poblado San Isidro las Banderas</t>
  </si>
  <si>
    <t>Pantepec</t>
  </si>
  <si>
    <t>Parque recreativo en la localidad La Alianza (Construcción)</t>
  </si>
  <si>
    <t>Mapastepec</t>
  </si>
  <si>
    <t>Pavimentación de la avenida Tlaxcala desde boulevard Mactumatzá hasta calle San Pascacio, y calle San Pascacio desde avenida Tlaxcala hacia el final de la calle tramo del Km. 0+000 al Km. 0+121.50, de la colonia Plan de Ayala en la cabecera municipal (Construcción)</t>
  </si>
  <si>
    <t>Pavimentación de la avenida Miguel Hidalgo entre calle Josefa Ortiz de Domínguez y calle Vicente Guerrero, y calle Vicente Guerrero entre avenida Guadalupe Victoria y avenida Ignacio Allende en la localidad Progreso</t>
  </si>
  <si>
    <t>Pijijiapan</t>
  </si>
  <si>
    <t>Red de distribución de energía eléctrica en la cabecera municipal</t>
  </si>
  <si>
    <t>Benemérito de las Américas</t>
  </si>
  <si>
    <t>Red de distribución de energía eléctrica en la localidad Arvenza Uno</t>
  </si>
  <si>
    <t>Chamula</t>
  </si>
  <si>
    <t>Red de distribución de energía eléctrica en la localidad de Tzajalnich</t>
  </si>
  <si>
    <t>Chanal</t>
  </si>
  <si>
    <t>Red de distribución de energía eléctrica en la localidad El Pedregal</t>
  </si>
  <si>
    <t>El Bosque</t>
  </si>
  <si>
    <t>Red de distribución de energía eléctrica en la localidad Pathuitz</t>
  </si>
  <si>
    <t>Red de distribución de energía eléctrica en la localidad San Nicolás Buenavista (Construcción)</t>
  </si>
  <si>
    <t>Red de distribución de energía eléctrica en la localidad Yolonhuitz</t>
  </si>
  <si>
    <t>Red de distribución de energía eléctrica en la localidad Yoshib</t>
  </si>
  <si>
    <t>Oxchuc</t>
  </si>
  <si>
    <t>Red de distribución de energía eléctrica en la localidad Zamora Pico de Oro (Ampliación)</t>
  </si>
  <si>
    <t>Marqués de Comillas</t>
  </si>
  <si>
    <t>Sanitarios con biodigestor en la localidad de Chalam del Carmen San Agustín</t>
  </si>
  <si>
    <t>Ocosingo</t>
  </si>
  <si>
    <t>Sanitarios con biodigestor en la localidad Dos Pozos</t>
  </si>
  <si>
    <t>Tenejapa</t>
  </si>
  <si>
    <t>I0120</t>
  </si>
  <si>
    <t>FAFEF</t>
  </si>
  <si>
    <t>Programa de Seguimiento y Control de Obras Públicas (Programa de Seguimiento de Obra Pública para el Fondo de Aportaciones para el Fortalecimiento de las Entidades Federativas)</t>
  </si>
  <si>
    <t>Cobertura Estatal</t>
  </si>
  <si>
    <t>Dren pluvial de la colonia 13 de Julio  en la cabecera municipal</t>
  </si>
  <si>
    <t>Pavimentación del boulevard central Norte desde la calle a la Preparatoria Fortunato Argueta Robles hacia Amatenango del Valle, tramo del Km. 0+000 al Km. 1+000 en la cabecera municipal</t>
  </si>
  <si>
    <t>Las Rosas</t>
  </si>
  <si>
    <t>Boulevard "La Trinitaria" en la cabecera municipal</t>
  </si>
  <si>
    <t>La Trinitaria</t>
  </si>
  <si>
    <t>Pavimentación del boulevard central oriente entre carretera Las Limas-Concordia y calle sexta oriente en la cabecera municipal</t>
  </si>
  <si>
    <t>El Parral</t>
  </si>
  <si>
    <t>Ampliación y modernización del libramiento Sur de Tapachula, tramo Km. 0+000 al Km. 6+092.92</t>
  </si>
  <si>
    <t>Construcción del paso a desnivel vehicular "Gómez Maza"</t>
  </si>
  <si>
    <t>Construcción del paso a desnivel vehicular "Las Palmas"</t>
  </si>
  <si>
    <t>Vialidad pacificada de la calle El Sabinal al margen Norte del río Sabinal entre calle Las Brisas y calle 16ª. Poniente Norte en la cabecera municipal</t>
  </si>
  <si>
    <t>Pavimentación de la calle Ciro Farrera desde el Blvd. Laguitos hasta el entronque con el libramiento Norte Poniente en la cabecera municipal</t>
  </si>
  <si>
    <t>Pavimentación de la calle Laguna de Montebello desde el Blvd. Laguitos hasta el entronque con el libramiento Norte Poniente en la cabecera municipal</t>
  </si>
  <si>
    <t>Imagen urbana de la carretera internacional a La Trinitaria de Jaton Chacaljemel hasta el acceso a Tenam Puente</t>
  </si>
  <si>
    <t>Comitán de Domínguez</t>
  </si>
  <si>
    <t>Mercado público municipal en la cabecera municipal</t>
  </si>
  <si>
    <t>Chalchihuitán</t>
  </si>
  <si>
    <t>Mercado de las artesanías en la cabecera municipal</t>
  </si>
  <si>
    <t>Mercado público San Bartolomé de los Llanos en la cabecera municipal</t>
  </si>
  <si>
    <t>Parque central Enomoto en la cabecera municipal</t>
  </si>
  <si>
    <t>Acacoyagua</t>
  </si>
  <si>
    <t>Unidad deportiva en el barrio Cerrito Nitre en la cabecera municipal</t>
  </si>
  <si>
    <t>Parque central en la cabecera municipal</t>
  </si>
  <si>
    <t>Huitiupán</t>
  </si>
  <si>
    <t>Unidad deportiva Santa Cruz en la cabecera municipal</t>
  </si>
  <si>
    <t>Ixhuatán</t>
  </si>
  <si>
    <t>Parque central en la localidad de Benito Juárez</t>
  </si>
  <si>
    <t>Jiquipilas</t>
  </si>
  <si>
    <t>Unidad deportiva "La Explanada" en la cabecera municipal</t>
  </si>
  <si>
    <t>Ocozocoautla de Espinosa</t>
  </si>
  <si>
    <t>Unidad deportiva en la cabecera municipal</t>
  </si>
  <si>
    <t>Sunuapa</t>
  </si>
  <si>
    <t>Parque del ISSSTE en la cabecera municipal</t>
  </si>
  <si>
    <t>Parque Morelos Bicentenario en la cabecera municipal</t>
  </si>
  <si>
    <t>Espacio multideportivo en la cabecera municipal (Reconstrucción)</t>
  </si>
  <si>
    <t>Unidad deportiva en la cabecera municipal (Reconstrucción)</t>
  </si>
  <si>
    <t>Villa Comaltitlán</t>
  </si>
  <si>
    <t>Casa Hogar Infantil en la cabecera municipal</t>
  </si>
  <si>
    <t>Ramo 48 Cultura</t>
  </si>
  <si>
    <t>U2810</t>
  </si>
  <si>
    <t>Programa Nacional de Reconstrucción</t>
  </si>
  <si>
    <t>Ex Convento de la Virgen de la Asunción (Rehabilitación)</t>
  </si>
  <si>
    <t>Templo de la Virgen de la Asunción (2a. Etapa) (Rehabilitación)</t>
  </si>
  <si>
    <t>Ixtapa</t>
  </si>
  <si>
    <t>SECRETARÍA DE TURISMO</t>
  </si>
  <si>
    <t>C0100</t>
  </si>
  <si>
    <t>ISR Participable Estatal</t>
  </si>
  <si>
    <t>Fortalecimiento del Centro Turístico Cascada Huextoc, El Salto (2a. Etapa)</t>
  </si>
  <si>
    <t>Palenque</t>
  </si>
  <si>
    <t>Mejoramiento de imagen urbana</t>
  </si>
  <si>
    <t>Mejoramiento de imagen urbana (2a. Etapa)</t>
  </si>
  <si>
    <t>Catazajá</t>
  </si>
  <si>
    <t>Mejoramiento de imagen urbana del Pueblo Mágico (2a. Etapa)</t>
  </si>
  <si>
    <t>PODER LEGISLATIVO</t>
  </si>
  <si>
    <t>PODER JUDICIAL</t>
  </si>
  <si>
    <t>ÓRGANOS AUTÓNOMOS</t>
  </si>
  <si>
    <r>
      <t xml:space="preserve">Fuente: </t>
    </r>
    <r>
      <rPr>
        <sz val="9"/>
        <color theme="1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</si>
</sst>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62113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3" borderId="1" xfId="1" applyFont="1" applyFill="1" applyBorder="1" applyAlignment="1">
      <alignment horizontal="center" vertical="center" wrapText="1" readingOrder="1"/>
    </xf>
    <xf numFmtId="0" fontId="9" fillId="3" borderId="2" xfId="1" applyFont="1" applyFill="1" applyBorder="1" applyAlignment="1">
      <alignment horizontal="center" vertical="center" wrapText="1" readingOrder="1"/>
    </xf>
    <xf numFmtId="0" fontId="9" fillId="3" borderId="3" xfId="1" applyFont="1" applyFill="1" applyBorder="1" applyAlignment="1">
      <alignment horizontal="center" vertical="center" wrapText="1" readingOrder="1"/>
    </xf>
    <xf numFmtId="0" fontId="9" fillId="3" borderId="4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9" fillId="3" borderId="6" xfId="1" applyFont="1" applyFill="1" applyBorder="1" applyAlignment="1">
      <alignment horizontal="center" vertical="center" wrapText="1" readingOrder="1"/>
    </xf>
    <xf numFmtId="0" fontId="9" fillId="3" borderId="7" xfId="1" applyFont="1" applyFill="1" applyBorder="1" applyAlignment="1">
      <alignment horizontal="center" vertical="center" wrapText="1" readingOrder="1"/>
    </xf>
    <xf numFmtId="0" fontId="9" fillId="3" borderId="8" xfId="1" applyFont="1" applyFill="1" applyBorder="1" applyAlignment="1">
      <alignment horizontal="center" vertical="center" wrapText="1" readingOrder="1"/>
    </xf>
    <xf numFmtId="0" fontId="9" fillId="3" borderId="9" xfId="1" applyFont="1" applyFill="1" applyBorder="1" applyAlignment="1">
      <alignment horizontal="center" vertical="center" wrapText="1" readingOrder="1"/>
    </xf>
    <xf numFmtId="0" fontId="9" fillId="3" borderId="10" xfId="1" applyFont="1" applyFill="1" applyBorder="1" applyAlignment="1">
      <alignment horizontal="center" vertical="center" wrapText="1" readingOrder="1"/>
    </xf>
    <xf numFmtId="0" fontId="9" fillId="3" borderId="6" xfId="1" applyFont="1" applyFill="1" applyBorder="1" applyAlignment="1">
      <alignment horizontal="center" vertical="center" wrapText="1" readingOrder="1"/>
    </xf>
    <xf numFmtId="0" fontId="9" fillId="3" borderId="11" xfId="1" applyFont="1" applyFill="1" applyBorder="1" applyAlignment="1">
      <alignment horizontal="center" vertical="center" wrapText="1" readingOrder="1"/>
    </xf>
    <xf numFmtId="0" fontId="9" fillId="3" borderId="12" xfId="1" applyFont="1" applyFill="1" applyBorder="1" applyAlignment="1">
      <alignment horizontal="center" vertical="center" wrapText="1" readingOrder="1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3" borderId="13" xfId="1" applyFont="1" applyFill="1" applyBorder="1" applyAlignment="1">
      <alignment horizontal="center" vertical="center" wrapText="1" readingOrder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49" fontId="4" fillId="0" borderId="0" xfId="3" applyNumberFormat="1" applyFont="1" applyBorder="1" applyAlignment="1">
      <alignment horizontal="center" vertical="top"/>
    </xf>
    <xf numFmtId="0" fontId="7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7" fillId="0" borderId="0" xfId="3" applyFont="1" applyBorder="1" applyAlignment="1">
      <alignment horizontal="center" vertical="top"/>
    </xf>
    <xf numFmtId="0" fontId="7" fillId="0" borderId="0" xfId="3" applyFont="1" applyAlignment="1">
      <alignment vertical="top"/>
    </xf>
    <xf numFmtId="0" fontId="8" fillId="0" borderId="0" xfId="3" applyFont="1" applyAlignment="1">
      <alignment vertical="top"/>
    </xf>
    <xf numFmtId="4" fontId="4" fillId="0" borderId="0" xfId="3" applyNumberFormat="1" applyFont="1" applyAlignment="1">
      <alignment vertical="top"/>
    </xf>
    <xf numFmtId="49" fontId="4" fillId="0" borderId="0" xfId="3" applyNumberFormat="1" applyFont="1" applyBorder="1" applyAlignment="1">
      <alignment horizontal="center" vertical="top"/>
    </xf>
    <xf numFmtId="0" fontId="4" fillId="0" borderId="0" xfId="3" applyFont="1" applyBorder="1" applyAlignment="1">
      <alignment horizontal="center" vertical="top"/>
    </xf>
    <xf numFmtId="164" fontId="10" fillId="0" borderId="0" xfId="3" applyNumberFormat="1" applyFont="1" applyBorder="1" applyAlignment="1">
      <alignment horizontal="right" vertical="top"/>
    </xf>
    <xf numFmtId="1" fontId="10" fillId="0" borderId="0" xfId="3" applyNumberFormat="1" applyFont="1" applyBorder="1" applyAlignment="1">
      <alignment horizontal="right" vertical="top"/>
    </xf>
    <xf numFmtId="0" fontId="4" fillId="0" borderId="0" xfId="3" applyFont="1" applyAlignment="1">
      <alignment horizontal="center" vertical="top"/>
    </xf>
    <xf numFmtId="0" fontId="5" fillId="0" borderId="0" xfId="3" applyFont="1" applyAlignment="1">
      <alignment horizontal="center" vertical="top"/>
    </xf>
    <xf numFmtId="4" fontId="10" fillId="0" borderId="0" xfId="3" applyNumberFormat="1" applyFont="1" applyAlignment="1">
      <alignment horizontal="right" vertical="top"/>
    </xf>
    <xf numFmtId="164" fontId="4" fillId="0" borderId="0" xfId="3" applyNumberFormat="1" applyFont="1" applyAlignment="1">
      <alignment horizontal="center" vertical="top"/>
    </xf>
    <xf numFmtId="4" fontId="4" fillId="0" borderId="0" xfId="3" applyNumberFormat="1" applyFont="1" applyAlignment="1">
      <alignment horizontal="center" vertical="top"/>
    </xf>
    <xf numFmtId="49" fontId="4" fillId="0" borderId="0" xfId="3" applyNumberFormat="1" applyFont="1" applyBorder="1" applyAlignment="1">
      <alignment horizontal="left" vertical="top"/>
    </xf>
    <xf numFmtId="0" fontId="4" fillId="4" borderId="0" xfId="3" applyFont="1" applyFill="1" applyBorder="1" applyAlignment="1">
      <alignment horizontal="justify" vertical="center"/>
    </xf>
    <xf numFmtId="0" fontId="4" fillId="4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horizontal="center" vertical="center"/>
    </xf>
    <xf numFmtId="164" fontId="10" fillId="4" borderId="0" xfId="3" applyNumberFormat="1" applyFont="1" applyFill="1" applyBorder="1" applyAlignment="1">
      <alignment horizontal="right" vertical="center"/>
    </xf>
    <xf numFmtId="1" fontId="4" fillId="4" borderId="0" xfId="3" applyNumberFormat="1" applyFont="1" applyFill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Border="1" applyAlignment="1">
      <alignment horizontal="left" vertical="top"/>
    </xf>
    <xf numFmtId="0" fontId="4" fillId="0" borderId="0" xfId="3" applyFont="1" applyAlignment="1">
      <alignment vertical="top"/>
    </xf>
    <xf numFmtId="0" fontId="5" fillId="0" borderId="0" xfId="3" applyFont="1" applyAlignment="1">
      <alignment vertical="top"/>
    </xf>
    <xf numFmtId="0" fontId="4" fillId="5" borderId="0" xfId="3" applyFont="1" applyFill="1" applyBorder="1" applyAlignment="1">
      <alignment horizontal="left" vertical="top"/>
    </xf>
    <xf numFmtId="0" fontId="4" fillId="5" borderId="0" xfId="3" applyFont="1" applyFill="1" applyBorder="1" applyAlignment="1">
      <alignment vertical="top"/>
    </xf>
    <xf numFmtId="49" fontId="4" fillId="5" borderId="0" xfId="3" applyNumberFormat="1" applyFont="1" applyFill="1" applyBorder="1" applyAlignment="1">
      <alignment horizontal="center" vertical="top"/>
    </xf>
    <xf numFmtId="0" fontId="4" fillId="5" borderId="0" xfId="3" applyFont="1" applyFill="1" applyBorder="1" applyAlignment="1">
      <alignment horizontal="justify" vertical="top"/>
    </xf>
    <xf numFmtId="0" fontId="4" fillId="5" borderId="0" xfId="3" applyFont="1" applyFill="1" applyBorder="1" applyAlignment="1">
      <alignment horizontal="center" vertical="top"/>
    </xf>
    <xf numFmtId="1" fontId="10" fillId="5" borderId="0" xfId="3" applyNumberFormat="1" applyFont="1" applyFill="1" applyBorder="1" applyAlignment="1">
      <alignment horizontal="right" vertical="top"/>
    </xf>
    <xf numFmtId="164" fontId="10" fillId="5" borderId="0" xfId="3" applyNumberFormat="1" applyFont="1" applyFill="1" applyBorder="1" applyAlignment="1">
      <alignment horizontal="right" vertical="top"/>
    </xf>
    <xf numFmtId="0" fontId="7" fillId="0" borderId="0" xfId="3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justify" vertical="top"/>
    </xf>
    <xf numFmtId="1" fontId="11" fillId="0" borderId="0" xfId="3" applyNumberFormat="1" applyFont="1" applyBorder="1" applyAlignment="1">
      <alignment horizontal="right" vertical="top"/>
    </xf>
    <xf numFmtId="164" fontId="11" fillId="0" borderId="0" xfId="3" applyNumberFormat="1" applyFont="1" applyBorder="1" applyAlignment="1">
      <alignment horizontal="right" vertical="top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justify" vertical="top" wrapText="1"/>
    </xf>
    <xf numFmtId="0" fontId="7" fillId="5" borderId="0" xfId="3" applyFont="1" applyFill="1" applyBorder="1" applyAlignment="1">
      <alignment horizontal="center" vertical="top"/>
    </xf>
    <xf numFmtId="49" fontId="4" fillId="0" borderId="0" xfId="3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justify" vertical="top" wrapText="1"/>
    </xf>
    <xf numFmtId="0" fontId="7" fillId="0" borderId="0" xfId="3" applyFont="1" applyBorder="1" applyAlignment="1">
      <alignment horizontal="justify" vertical="top"/>
    </xf>
    <xf numFmtId="49" fontId="4" fillId="0" borderId="14" xfId="3" applyNumberFormat="1" applyFont="1" applyBorder="1" applyAlignment="1">
      <alignment horizontal="center" vertical="top"/>
    </xf>
    <xf numFmtId="0" fontId="7" fillId="0" borderId="14" xfId="3" applyFont="1" applyBorder="1" applyAlignment="1">
      <alignment horizontal="justify" vertical="top"/>
    </xf>
    <xf numFmtId="0" fontId="4" fillId="0" borderId="14" xfId="3" applyFont="1" applyBorder="1" applyAlignment="1">
      <alignment vertical="top"/>
    </xf>
    <xf numFmtId="0" fontId="7" fillId="0" borderId="14" xfId="3" applyFont="1" applyBorder="1" applyAlignment="1">
      <alignment horizontal="center" vertical="top"/>
    </xf>
    <xf numFmtId="1" fontId="11" fillId="0" borderId="14" xfId="3" applyNumberFormat="1" applyFont="1" applyBorder="1" applyAlignment="1">
      <alignment horizontal="right" vertical="top"/>
    </xf>
    <xf numFmtId="164" fontId="11" fillId="0" borderId="14" xfId="3" applyNumberFormat="1" applyFont="1" applyBorder="1" applyAlignment="1">
      <alignment horizontal="right" vertical="top"/>
    </xf>
    <xf numFmtId="49" fontId="4" fillId="0" borderId="0" xfId="3" applyNumberFormat="1" applyFont="1" applyAlignment="1">
      <alignment horizontal="center" vertical="top"/>
    </xf>
    <xf numFmtId="0" fontId="7" fillId="0" borderId="0" xfId="3" applyFont="1" applyAlignment="1">
      <alignment horizontal="justify" vertical="top"/>
    </xf>
    <xf numFmtId="0" fontId="7" fillId="0" borderId="0" xfId="3" applyFont="1" applyAlignment="1">
      <alignment horizontal="center" vertical="top"/>
    </xf>
    <xf numFmtId="1" fontId="11" fillId="0" borderId="0" xfId="3" applyNumberFormat="1" applyFont="1" applyAlignment="1">
      <alignment horizontal="right" vertical="top"/>
    </xf>
    <xf numFmtId="164" fontId="11" fillId="0" borderId="0" xfId="3" applyNumberFormat="1" applyFont="1" applyAlignment="1">
      <alignment horizontal="right" vertical="top"/>
    </xf>
    <xf numFmtId="49" fontId="4" fillId="0" borderId="0" xfId="3" applyNumberFormat="1" applyFont="1" applyAlignment="1">
      <alignment horizontal="justify" vertical="top" wrapText="1"/>
    </xf>
    <xf numFmtId="1" fontId="10" fillId="0" borderId="0" xfId="3" applyNumberFormat="1" applyFont="1" applyAlignment="1">
      <alignment horizontal="right" vertical="top"/>
    </xf>
    <xf numFmtId="164" fontId="10" fillId="0" borderId="0" xfId="3" applyNumberFormat="1" applyFont="1" applyAlignment="1">
      <alignment horizontal="right" vertical="top"/>
    </xf>
    <xf numFmtId="0" fontId="4" fillId="5" borderId="0" xfId="3" applyFont="1" applyFill="1" applyAlignment="1">
      <alignment horizontal="left" vertical="top"/>
    </xf>
    <xf numFmtId="0" fontId="4" fillId="5" borderId="0" xfId="3" applyFont="1" applyFill="1" applyAlignment="1">
      <alignment vertical="top"/>
    </xf>
    <xf numFmtId="49" fontId="4" fillId="5" borderId="0" xfId="3" applyNumberFormat="1" applyFont="1" applyFill="1" applyAlignment="1">
      <alignment horizontal="center" vertical="top"/>
    </xf>
    <xf numFmtId="0" fontId="4" fillId="5" borderId="0" xfId="3" applyFont="1" applyFill="1" applyAlignment="1">
      <alignment horizontal="justify" vertical="top"/>
    </xf>
    <xf numFmtId="0" fontId="7" fillId="5" borderId="0" xfId="3" applyFont="1" applyFill="1" applyAlignment="1">
      <alignment horizontal="center" vertical="top"/>
    </xf>
    <xf numFmtId="1" fontId="10" fillId="5" borderId="0" xfId="3" applyNumberFormat="1" applyFont="1" applyFill="1" applyAlignment="1">
      <alignment horizontal="right" vertical="top"/>
    </xf>
    <xf numFmtId="164" fontId="10" fillId="5" borderId="0" xfId="3" applyNumberFormat="1" applyFont="1" applyFill="1" applyAlignment="1">
      <alignment horizontal="right" vertical="top"/>
    </xf>
    <xf numFmtId="0" fontId="4" fillId="4" borderId="0" xfId="3" applyFont="1" applyFill="1" applyAlignment="1">
      <alignment horizontal="justify" vertical="center"/>
    </xf>
    <xf numFmtId="0" fontId="4" fillId="4" borderId="0" xfId="3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1" fontId="4" fillId="4" borderId="0" xfId="3" applyNumberFormat="1" applyFont="1" applyFill="1" applyAlignment="1">
      <alignment horizontal="right" vertical="center"/>
    </xf>
    <xf numFmtId="164" fontId="10" fillId="4" borderId="0" xfId="3" applyNumberFormat="1" applyFont="1" applyFill="1" applyAlignment="1">
      <alignment horizontal="right" vertical="center"/>
    </xf>
    <xf numFmtId="0" fontId="4" fillId="0" borderId="0" xfId="3" applyFont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0" fontId="4" fillId="5" borderId="0" xfId="3" applyFont="1" applyFill="1" applyAlignment="1">
      <alignment horizontal="center" vertical="top"/>
    </xf>
    <xf numFmtId="0" fontId="7" fillId="0" borderId="14" xfId="3" applyFont="1" applyBorder="1" applyAlignment="1">
      <alignment vertical="top"/>
    </xf>
    <xf numFmtId="49" fontId="12" fillId="0" borderId="15" xfId="3" applyNumberFormat="1" applyFont="1" applyBorder="1" applyAlignment="1">
      <alignment horizontal="left" vertical="top"/>
    </xf>
    <xf numFmtId="49" fontId="12" fillId="0" borderId="0" xfId="3" applyNumberFormat="1" applyFont="1" applyAlignment="1">
      <alignment horizontal="left" vertical="top"/>
    </xf>
  </cellXfs>
  <cellStyles count="4">
    <cellStyle name="Normal" xfId="0" builtinId="0"/>
    <cellStyle name="Normal 2 3" xfId="1" xr:uid="{964D480F-4AB3-4F76-B597-898E58CD4983}"/>
    <cellStyle name="Normal 4 2 2 2 2" xfId="2" xr:uid="{1CF485C2-D527-47D0-8B01-E8ECD4E390E2}"/>
    <cellStyle name="Normal 6 2 2 2" xfId="3" xr:uid="{C6D3712B-67C4-462E-AD1A-8F8E01AD29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C6D4-E451-462E-B53E-6FC16205212C}">
  <dimension ref="A1:S108"/>
  <sheetViews>
    <sheetView showGridLines="0" tabSelected="1" topLeftCell="A76" zoomScaleNormal="100" zoomScaleSheetLayoutView="100" workbookViewId="0">
      <selection activeCell="C40" sqref="C40:E40"/>
    </sheetView>
  </sheetViews>
  <sheetFormatPr baseColWidth="10" defaultRowHeight="14.25" x14ac:dyDescent="0.25"/>
  <cols>
    <col min="1" max="3" width="2" style="78" customWidth="1"/>
    <col min="4" max="4" width="6.7109375" style="78" customWidth="1"/>
    <col min="5" max="5" width="59.7109375" style="30" customWidth="1"/>
    <col min="6" max="6" width="2.7109375" style="52" customWidth="1"/>
    <col min="7" max="7" width="24.85546875" style="80" bestFit="1" customWidth="1"/>
    <col min="8" max="14" width="14" style="30" customWidth="1"/>
    <col min="15" max="15" width="4.140625" style="30" customWidth="1"/>
    <col min="16" max="16" width="11.42578125" style="31"/>
    <col min="17" max="17" width="17.5703125" style="32" bestFit="1" customWidth="1"/>
    <col min="18" max="18" width="11.42578125" style="30"/>
    <col min="19" max="19" width="15.28515625" style="30" bestFit="1" customWidth="1"/>
    <col min="20" max="16384" width="11.42578125" style="30"/>
  </cols>
  <sheetData>
    <row r="1" spans="1:18" s="2" customFormat="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3"/>
      <c r="Q1" s="4"/>
    </row>
    <row r="2" spans="1:18" s="2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3"/>
      <c r="Q2" s="4"/>
    </row>
    <row r="3" spans="1:18" s="2" customFormat="1" ht="15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3"/>
      <c r="Q3" s="4"/>
    </row>
    <row r="4" spans="1:18" s="6" customFormat="1" ht="15.75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P4" s="7"/>
      <c r="Q4" s="4"/>
    </row>
    <row r="5" spans="1:18" s="6" customFormat="1" ht="15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7"/>
      <c r="Q5" s="4"/>
    </row>
    <row r="6" spans="1:18" s="6" customFormat="1" ht="15.75" customHeight="1" x14ac:dyDescent="0.25">
      <c r="A6" s="8" t="s">
        <v>5</v>
      </c>
      <c r="B6" s="9"/>
      <c r="C6" s="9"/>
      <c r="D6" s="9"/>
      <c r="E6" s="9"/>
      <c r="F6" s="9" t="s">
        <v>6</v>
      </c>
      <c r="G6" s="9"/>
      <c r="H6" s="10" t="s">
        <v>7</v>
      </c>
      <c r="I6" s="11"/>
      <c r="J6" s="11"/>
      <c r="K6" s="11"/>
      <c r="L6" s="11"/>
      <c r="M6" s="11"/>
      <c r="N6" s="11"/>
      <c r="P6" s="7"/>
      <c r="Q6" s="4"/>
    </row>
    <row r="7" spans="1:18" s="6" customFormat="1" ht="15" customHeight="1" x14ac:dyDescent="0.25">
      <c r="A7" s="12"/>
      <c r="B7" s="13"/>
      <c r="C7" s="13"/>
      <c r="D7" s="13"/>
      <c r="E7" s="13"/>
      <c r="F7" s="13"/>
      <c r="G7" s="13"/>
      <c r="H7" s="14" t="s">
        <v>8</v>
      </c>
      <c r="I7" s="15"/>
      <c r="J7" s="16"/>
      <c r="K7" s="14" t="s">
        <v>9</v>
      </c>
      <c r="L7" s="15"/>
      <c r="M7" s="16"/>
      <c r="N7" s="17" t="s">
        <v>10</v>
      </c>
      <c r="P7" s="7"/>
      <c r="Q7" s="4"/>
    </row>
    <row r="8" spans="1:18" s="6" customFormat="1" ht="15.75" customHeight="1" x14ac:dyDescent="0.25">
      <c r="A8" s="12"/>
      <c r="B8" s="13"/>
      <c r="C8" s="13"/>
      <c r="D8" s="13"/>
      <c r="E8" s="13"/>
      <c r="F8" s="13"/>
      <c r="G8" s="13"/>
      <c r="H8" s="18" t="s">
        <v>11</v>
      </c>
      <c r="I8" s="18" t="s">
        <v>12</v>
      </c>
      <c r="J8" s="18" t="s">
        <v>13</v>
      </c>
      <c r="K8" s="18" t="s">
        <v>14</v>
      </c>
      <c r="L8" s="18" t="s">
        <v>15</v>
      </c>
      <c r="M8" s="18" t="s">
        <v>16</v>
      </c>
      <c r="N8" s="19"/>
      <c r="P8" s="7"/>
      <c r="Q8" s="4"/>
    </row>
    <row r="9" spans="1:18" s="23" customFormat="1" ht="58.5" customHeight="1" x14ac:dyDescent="0.25">
      <c r="A9" s="20"/>
      <c r="B9" s="21"/>
      <c r="C9" s="21"/>
      <c r="D9" s="21"/>
      <c r="E9" s="21"/>
      <c r="F9" s="21"/>
      <c r="G9" s="21"/>
      <c r="H9" s="22" t="s">
        <v>17</v>
      </c>
      <c r="I9" s="22" t="s">
        <v>18</v>
      </c>
      <c r="J9" s="22" t="s">
        <v>19</v>
      </c>
      <c r="K9" s="22" t="s">
        <v>20</v>
      </c>
      <c r="L9" s="22" t="s">
        <v>21</v>
      </c>
      <c r="M9" s="22" t="s">
        <v>22</v>
      </c>
      <c r="N9" s="19"/>
      <c r="P9" s="24"/>
      <c r="Q9" s="25"/>
    </row>
    <row r="10" spans="1:18" ht="3" customHeight="1" x14ac:dyDescent="0.25">
      <c r="A10" s="26"/>
      <c r="B10" s="26"/>
      <c r="C10" s="26"/>
      <c r="D10" s="26"/>
      <c r="E10" s="27"/>
      <c r="F10" s="28"/>
      <c r="G10" s="29"/>
      <c r="H10" s="27"/>
      <c r="I10" s="27"/>
      <c r="J10" s="27"/>
      <c r="K10" s="27"/>
      <c r="L10" s="27"/>
      <c r="M10" s="27"/>
      <c r="N10" s="27"/>
    </row>
    <row r="11" spans="1:18" s="37" customFormat="1" ht="15" x14ac:dyDescent="0.25">
      <c r="A11" s="33" t="s">
        <v>10</v>
      </c>
      <c r="B11" s="33"/>
      <c r="C11" s="33"/>
      <c r="D11" s="33"/>
      <c r="E11" s="33"/>
      <c r="F11" s="34"/>
      <c r="G11" s="34"/>
      <c r="H11" s="35">
        <f t="shared" ref="H11:N11" si="0">SUM(H13,H101,H103,H105)</f>
        <v>15589199</v>
      </c>
      <c r="I11" s="35">
        <f t="shared" si="0"/>
        <v>3027439</v>
      </c>
      <c r="J11" s="35">
        <f t="shared" si="0"/>
        <v>198778832</v>
      </c>
      <c r="K11" s="36">
        <f t="shared" si="0"/>
        <v>0</v>
      </c>
      <c r="L11" s="35">
        <f t="shared" si="0"/>
        <v>184983</v>
      </c>
      <c r="M11" s="35">
        <f t="shared" si="0"/>
        <v>1011074576</v>
      </c>
      <c r="N11" s="35">
        <f t="shared" si="0"/>
        <v>1228655029</v>
      </c>
      <c r="P11" s="38"/>
      <c r="Q11" s="39"/>
      <c r="R11" s="40"/>
    </row>
    <row r="12" spans="1:18" s="37" customFormat="1" ht="15" x14ac:dyDescent="0.25">
      <c r="A12" s="26"/>
      <c r="B12" s="26"/>
      <c r="C12" s="26"/>
      <c r="D12" s="26"/>
      <c r="E12" s="26"/>
      <c r="F12" s="34"/>
      <c r="G12" s="34"/>
      <c r="H12" s="35"/>
      <c r="I12" s="35"/>
      <c r="J12" s="35"/>
      <c r="K12" s="35"/>
      <c r="L12" s="35"/>
      <c r="M12" s="35"/>
      <c r="N12" s="35"/>
      <c r="P12" s="38"/>
      <c r="Q12" s="41"/>
    </row>
    <row r="13" spans="1:18" s="37" customFormat="1" ht="15" x14ac:dyDescent="0.25">
      <c r="A13" s="42" t="s">
        <v>23</v>
      </c>
      <c r="B13" s="42"/>
      <c r="C13" s="42"/>
      <c r="D13" s="42"/>
      <c r="E13" s="42"/>
      <c r="F13" s="34"/>
      <c r="G13" s="34"/>
      <c r="H13" s="35">
        <f>SUM(H15+H92)</f>
        <v>15589199</v>
      </c>
      <c r="I13" s="35">
        <f t="shared" ref="I13:N13" si="1">SUM(I15+I92)</f>
        <v>3027439</v>
      </c>
      <c r="J13" s="35">
        <f t="shared" si="1"/>
        <v>198778832</v>
      </c>
      <c r="K13" s="36">
        <f t="shared" si="1"/>
        <v>0</v>
      </c>
      <c r="L13" s="35">
        <f t="shared" si="1"/>
        <v>184983</v>
      </c>
      <c r="M13" s="35">
        <f t="shared" si="1"/>
        <v>1011074576</v>
      </c>
      <c r="N13" s="35">
        <f t="shared" si="1"/>
        <v>1228655029</v>
      </c>
      <c r="P13" s="38"/>
      <c r="Q13" s="39"/>
      <c r="R13" s="40"/>
    </row>
    <row r="14" spans="1:18" s="37" customFormat="1" ht="15" x14ac:dyDescent="0.25">
      <c r="A14" s="26"/>
      <c r="B14" s="26"/>
      <c r="C14" s="26"/>
      <c r="D14" s="26"/>
      <c r="E14" s="26"/>
      <c r="F14" s="34"/>
      <c r="G14" s="34"/>
      <c r="H14" s="35"/>
      <c r="I14" s="35"/>
      <c r="J14" s="35"/>
      <c r="K14" s="35"/>
      <c r="L14" s="35"/>
      <c r="M14" s="35"/>
      <c r="N14" s="35"/>
      <c r="P14" s="38"/>
      <c r="Q14" s="41"/>
    </row>
    <row r="15" spans="1:18" s="48" customFormat="1" ht="18" customHeight="1" x14ac:dyDescent="0.25">
      <c r="A15" s="43" t="s">
        <v>24</v>
      </c>
      <c r="B15" s="43"/>
      <c r="C15" s="43"/>
      <c r="D15" s="43"/>
      <c r="E15" s="43"/>
      <c r="F15" s="44"/>
      <c r="G15" s="45"/>
      <c r="H15" s="46">
        <f t="shared" ref="H15:N15" si="2">SUM(H16,H29)</f>
        <v>15589199</v>
      </c>
      <c r="I15" s="46">
        <f t="shared" si="2"/>
        <v>3027439</v>
      </c>
      <c r="J15" s="46">
        <f t="shared" si="2"/>
        <v>198778832</v>
      </c>
      <c r="K15" s="47">
        <f t="shared" si="2"/>
        <v>0</v>
      </c>
      <c r="L15" s="46">
        <f t="shared" si="2"/>
        <v>184983</v>
      </c>
      <c r="M15" s="46">
        <f t="shared" si="2"/>
        <v>998010927</v>
      </c>
      <c r="N15" s="46">
        <f t="shared" si="2"/>
        <v>1215591380</v>
      </c>
      <c r="P15" s="49"/>
      <c r="Q15" s="50"/>
    </row>
    <row r="16" spans="1:18" s="52" customFormat="1" ht="15" x14ac:dyDescent="0.25">
      <c r="A16" s="51"/>
      <c r="B16" s="42" t="s">
        <v>25</v>
      </c>
      <c r="C16" s="42"/>
      <c r="D16" s="42"/>
      <c r="E16" s="42"/>
      <c r="F16" s="28"/>
      <c r="G16" s="34"/>
      <c r="H16" s="36">
        <f t="shared" ref="H16:N17" si="3">SUM(H17)</f>
        <v>0</v>
      </c>
      <c r="I16" s="36">
        <f t="shared" si="3"/>
        <v>0</v>
      </c>
      <c r="J16" s="35">
        <f t="shared" si="3"/>
        <v>131509831</v>
      </c>
      <c r="K16" s="36">
        <f t="shared" si="3"/>
        <v>0</v>
      </c>
      <c r="L16" s="36">
        <f t="shared" si="3"/>
        <v>0</v>
      </c>
      <c r="M16" s="36">
        <f t="shared" si="3"/>
        <v>0</v>
      </c>
      <c r="N16" s="35">
        <f t="shared" si="3"/>
        <v>131509831</v>
      </c>
      <c r="P16" s="53"/>
      <c r="Q16" s="39"/>
    </row>
    <row r="17" spans="1:19" s="52" customFormat="1" ht="15" x14ac:dyDescent="0.25">
      <c r="A17" s="51"/>
      <c r="B17" s="42" t="s">
        <v>26</v>
      </c>
      <c r="C17" s="42"/>
      <c r="D17" s="42"/>
      <c r="E17" s="42"/>
      <c r="F17" s="28"/>
      <c r="G17" s="34"/>
      <c r="H17" s="36">
        <f t="shared" si="3"/>
        <v>0</v>
      </c>
      <c r="I17" s="36">
        <f t="shared" si="3"/>
        <v>0</v>
      </c>
      <c r="J17" s="35">
        <f t="shared" si="3"/>
        <v>131509831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5">
        <f t="shared" si="3"/>
        <v>131509831</v>
      </c>
      <c r="P17" s="53"/>
      <c r="Q17" s="39"/>
    </row>
    <row r="18" spans="1:19" s="52" customFormat="1" ht="15" x14ac:dyDescent="0.25">
      <c r="A18" s="54"/>
      <c r="B18" s="54"/>
      <c r="C18" s="55"/>
      <c r="D18" s="56" t="s">
        <v>27</v>
      </c>
      <c r="E18" s="57" t="s">
        <v>28</v>
      </c>
      <c r="F18" s="55"/>
      <c r="G18" s="58"/>
      <c r="H18" s="59">
        <v>0</v>
      </c>
      <c r="I18" s="59">
        <v>0</v>
      </c>
      <c r="J18" s="60">
        <v>131509831</v>
      </c>
      <c r="K18" s="59">
        <v>0</v>
      </c>
      <c r="L18" s="59">
        <v>0</v>
      </c>
      <c r="M18" s="59">
        <v>0</v>
      </c>
      <c r="N18" s="60">
        <v>131509831</v>
      </c>
      <c r="P18" s="53"/>
      <c r="Q18" s="32"/>
    </row>
    <row r="19" spans="1:19" ht="25.5" x14ac:dyDescent="0.25">
      <c r="A19" s="61"/>
      <c r="B19" s="61"/>
      <c r="C19" s="62"/>
      <c r="D19" s="62"/>
      <c r="E19" s="63" t="s">
        <v>29</v>
      </c>
      <c r="F19" s="27"/>
      <c r="G19" s="29" t="s">
        <v>30</v>
      </c>
      <c r="H19" s="64">
        <v>0</v>
      </c>
      <c r="I19" s="64">
        <v>0</v>
      </c>
      <c r="J19" s="65">
        <v>27353209.949999999</v>
      </c>
      <c r="K19" s="64">
        <v>0</v>
      </c>
      <c r="L19" s="64">
        <v>0</v>
      </c>
      <c r="M19" s="64">
        <v>0</v>
      </c>
      <c r="N19" s="65">
        <f t="shared" ref="N19:N27" si="4">SUM(H19:M19)</f>
        <v>27353209.949999999</v>
      </c>
    </row>
    <row r="20" spans="1:19" ht="25.5" x14ac:dyDescent="0.25">
      <c r="A20" s="61"/>
      <c r="B20" s="61"/>
      <c r="C20" s="62"/>
      <c r="D20" s="62"/>
      <c r="E20" s="63" t="s">
        <v>31</v>
      </c>
      <c r="F20" s="27"/>
      <c r="G20" s="29" t="s">
        <v>32</v>
      </c>
      <c r="H20" s="64">
        <v>0</v>
      </c>
      <c r="I20" s="64">
        <v>0</v>
      </c>
      <c r="J20" s="65">
        <v>27796047.609999999</v>
      </c>
      <c r="K20" s="64">
        <v>0</v>
      </c>
      <c r="L20" s="64">
        <v>0</v>
      </c>
      <c r="M20" s="64">
        <v>0</v>
      </c>
      <c r="N20" s="65">
        <f t="shared" si="4"/>
        <v>27796047.609999999</v>
      </c>
    </row>
    <row r="21" spans="1:19" ht="25.5" x14ac:dyDescent="0.25">
      <c r="A21" s="61"/>
      <c r="B21" s="61"/>
      <c r="C21" s="62"/>
      <c r="D21" s="62"/>
      <c r="E21" s="63" t="s">
        <v>33</v>
      </c>
      <c r="F21" s="27"/>
      <c r="G21" s="29" t="s">
        <v>32</v>
      </c>
      <c r="H21" s="64">
        <v>0</v>
      </c>
      <c r="I21" s="64">
        <v>0</v>
      </c>
      <c r="J21" s="65">
        <v>10537448.77</v>
      </c>
      <c r="K21" s="64">
        <v>0</v>
      </c>
      <c r="L21" s="64">
        <v>0</v>
      </c>
      <c r="M21" s="64">
        <v>0</v>
      </c>
      <c r="N21" s="65">
        <f t="shared" si="4"/>
        <v>10537448.77</v>
      </c>
    </row>
    <row r="22" spans="1:19" ht="25.5" x14ac:dyDescent="0.25">
      <c r="A22" s="61"/>
      <c r="B22" s="61"/>
      <c r="C22" s="62"/>
      <c r="D22" s="62"/>
      <c r="E22" s="63" t="s">
        <v>34</v>
      </c>
      <c r="F22" s="27"/>
      <c r="G22" s="29" t="s">
        <v>35</v>
      </c>
      <c r="H22" s="64">
        <v>0</v>
      </c>
      <c r="I22" s="64">
        <v>0</v>
      </c>
      <c r="J22" s="65">
        <v>9987221.1099999994</v>
      </c>
      <c r="K22" s="64">
        <v>0</v>
      </c>
      <c r="L22" s="64">
        <v>0</v>
      </c>
      <c r="M22" s="64">
        <v>0</v>
      </c>
      <c r="N22" s="65">
        <f t="shared" si="4"/>
        <v>9987221.1099999994</v>
      </c>
    </row>
    <row r="23" spans="1:19" x14ac:dyDescent="0.25">
      <c r="A23" s="61"/>
      <c r="B23" s="61"/>
      <c r="C23" s="62"/>
      <c r="D23" s="62"/>
      <c r="E23" s="63" t="s">
        <v>36</v>
      </c>
      <c r="F23" s="27"/>
      <c r="G23" s="29" t="s">
        <v>32</v>
      </c>
      <c r="H23" s="64">
        <v>0</v>
      </c>
      <c r="I23" s="64">
        <v>0</v>
      </c>
      <c r="J23" s="65">
        <v>11389326.369999999</v>
      </c>
      <c r="K23" s="64">
        <v>0</v>
      </c>
      <c r="L23" s="64">
        <v>0</v>
      </c>
      <c r="M23" s="64">
        <v>0</v>
      </c>
      <c r="N23" s="65">
        <f t="shared" si="4"/>
        <v>11389326.369999999</v>
      </c>
    </row>
    <row r="24" spans="1:19" x14ac:dyDescent="0.25">
      <c r="A24" s="61"/>
      <c r="B24" s="61"/>
      <c r="C24" s="62"/>
      <c r="D24" s="62"/>
      <c r="E24" s="63" t="s">
        <v>37</v>
      </c>
      <c r="F24" s="27"/>
      <c r="G24" s="29" t="s">
        <v>32</v>
      </c>
      <c r="H24" s="64">
        <v>0</v>
      </c>
      <c r="I24" s="64">
        <v>0</v>
      </c>
      <c r="J24" s="65">
        <v>8423945.6099999994</v>
      </c>
      <c r="K24" s="64">
        <v>0</v>
      </c>
      <c r="L24" s="64">
        <v>0</v>
      </c>
      <c r="M24" s="64">
        <v>0</v>
      </c>
      <c r="N24" s="65">
        <f t="shared" si="4"/>
        <v>8423945.6099999994</v>
      </c>
    </row>
    <row r="25" spans="1:19" ht="25.5" x14ac:dyDescent="0.25">
      <c r="A25" s="61"/>
      <c r="B25" s="61"/>
      <c r="C25" s="62"/>
      <c r="D25" s="62"/>
      <c r="E25" s="63" t="s">
        <v>38</v>
      </c>
      <c r="F25" s="27"/>
      <c r="G25" s="29" t="s">
        <v>39</v>
      </c>
      <c r="H25" s="64">
        <v>0</v>
      </c>
      <c r="I25" s="64">
        <v>0</v>
      </c>
      <c r="J25" s="65">
        <v>27056531.09</v>
      </c>
      <c r="K25" s="64">
        <v>0</v>
      </c>
      <c r="L25" s="64">
        <v>0</v>
      </c>
      <c r="M25" s="64">
        <v>0</v>
      </c>
      <c r="N25" s="65">
        <f t="shared" si="4"/>
        <v>27056531.09</v>
      </c>
    </row>
    <row r="26" spans="1:19" x14ac:dyDescent="0.25">
      <c r="A26" s="61"/>
      <c r="B26" s="61"/>
      <c r="C26" s="62"/>
      <c r="D26" s="62"/>
      <c r="E26" s="63" t="s">
        <v>40</v>
      </c>
      <c r="F26" s="27"/>
      <c r="G26" s="29" t="s">
        <v>41</v>
      </c>
      <c r="H26" s="64">
        <v>0</v>
      </c>
      <c r="I26" s="64">
        <v>0</v>
      </c>
      <c r="J26" s="65">
        <v>6027787.6299999999</v>
      </c>
      <c r="K26" s="64">
        <v>0</v>
      </c>
      <c r="L26" s="64">
        <v>0</v>
      </c>
      <c r="M26" s="64">
        <v>0</v>
      </c>
      <c r="N26" s="65">
        <f t="shared" si="4"/>
        <v>6027787.6299999999</v>
      </c>
    </row>
    <row r="27" spans="1:19" x14ac:dyDescent="0.25">
      <c r="A27" s="61"/>
      <c r="B27" s="61"/>
      <c r="C27" s="62"/>
      <c r="D27" s="62"/>
      <c r="E27" s="63" t="s">
        <v>42</v>
      </c>
      <c r="F27" s="27"/>
      <c r="G27" s="29" t="s">
        <v>32</v>
      </c>
      <c r="H27" s="64">
        <v>0</v>
      </c>
      <c r="I27" s="64">
        <v>0</v>
      </c>
      <c r="J27" s="65">
        <v>2938313.07</v>
      </c>
      <c r="K27" s="64">
        <v>0</v>
      </c>
      <c r="L27" s="64">
        <v>0</v>
      </c>
      <c r="M27" s="64">
        <v>0</v>
      </c>
      <c r="N27" s="65">
        <f t="shared" si="4"/>
        <v>2938313.07</v>
      </c>
    </row>
    <row r="28" spans="1:19" ht="12.75" customHeight="1" x14ac:dyDescent="0.25">
      <c r="A28" s="61"/>
      <c r="B28" s="61"/>
      <c r="C28" s="62"/>
      <c r="D28" s="62"/>
      <c r="E28" s="63"/>
      <c r="F28" s="27"/>
      <c r="G28" s="29"/>
      <c r="H28" s="64"/>
      <c r="I28" s="64"/>
      <c r="J28" s="65"/>
      <c r="K28" s="64"/>
      <c r="L28" s="65"/>
      <c r="M28" s="64"/>
      <c r="N28" s="65"/>
    </row>
    <row r="29" spans="1:19" s="52" customFormat="1" ht="15" x14ac:dyDescent="0.25">
      <c r="A29" s="51"/>
      <c r="B29" s="42" t="s">
        <v>43</v>
      </c>
      <c r="C29" s="42"/>
      <c r="D29" s="42"/>
      <c r="E29" s="42"/>
      <c r="F29" s="28"/>
      <c r="G29" s="34"/>
      <c r="H29" s="35">
        <f t="shared" ref="H29:N29" si="5">SUM(H30,H40,H87)</f>
        <v>15589199</v>
      </c>
      <c r="I29" s="35">
        <f t="shared" si="5"/>
        <v>3027439</v>
      </c>
      <c r="J29" s="35">
        <f t="shared" si="5"/>
        <v>67269001</v>
      </c>
      <c r="K29" s="36">
        <f t="shared" si="5"/>
        <v>0</v>
      </c>
      <c r="L29" s="35">
        <f t="shared" si="5"/>
        <v>184983</v>
      </c>
      <c r="M29" s="35">
        <f t="shared" si="5"/>
        <v>998010927</v>
      </c>
      <c r="N29" s="35">
        <f t="shared" si="5"/>
        <v>1084081549</v>
      </c>
      <c r="P29" s="53"/>
      <c r="Q29" s="39"/>
      <c r="S29" s="39"/>
    </row>
    <row r="30" spans="1:19" s="52" customFormat="1" ht="15" x14ac:dyDescent="0.25">
      <c r="A30" s="51"/>
      <c r="B30" s="51"/>
      <c r="C30" s="42" t="s">
        <v>44</v>
      </c>
      <c r="D30" s="42"/>
      <c r="E30" s="42"/>
      <c r="F30" s="28"/>
      <c r="G30" s="34"/>
      <c r="H30" s="35">
        <f>SUM(H31)</f>
        <v>15589199</v>
      </c>
      <c r="I30" s="36">
        <f t="shared" ref="I30:N30" si="6">SUM(I31)</f>
        <v>0</v>
      </c>
      <c r="J30" s="35">
        <f t="shared" si="6"/>
        <v>67269001</v>
      </c>
      <c r="K30" s="36">
        <f t="shared" si="6"/>
        <v>0</v>
      </c>
      <c r="L30" s="35">
        <f t="shared" si="6"/>
        <v>184983</v>
      </c>
      <c r="M30" s="35">
        <f t="shared" si="6"/>
        <v>169960046</v>
      </c>
      <c r="N30" s="35">
        <f t="shared" si="6"/>
        <v>253003229</v>
      </c>
      <c r="P30" s="53"/>
      <c r="Q30" s="32"/>
    </row>
    <row r="31" spans="1:19" s="52" customFormat="1" ht="15" x14ac:dyDescent="0.25">
      <c r="A31" s="54"/>
      <c r="B31" s="54"/>
      <c r="C31" s="55"/>
      <c r="D31" s="56" t="s">
        <v>45</v>
      </c>
      <c r="E31" s="57" t="s">
        <v>46</v>
      </c>
      <c r="F31" s="55"/>
      <c r="G31" s="58"/>
      <c r="H31" s="60">
        <v>15589199</v>
      </c>
      <c r="I31" s="59">
        <v>0</v>
      </c>
      <c r="J31" s="60">
        <v>67269001</v>
      </c>
      <c r="K31" s="59">
        <v>0</v>
      </c>
      <c r="L31" s="60">
        <v>184983</v>
      </c>
      <c r="M31" s="60">
        <v>169960046</v>
      </c>
      <c r="N31" s="60">
        <v>253003229</v>
      </c>
      <c r="P31" s="53"/>
      <c r="Q31" s="32"/>
    </row>
    <row r="32" spans="1:19" x14ac:dyDescent="0.25">
      <c r="A32" s="61"/>
      <c r="B32" s="61"/>
      <c r="C32" s="62"/>
      <c r="D32" s="62"/>
      <c r="E32" s="63" t="s">
        <v>47</v>
      </c>
      <c r="F32" s="27"/>
      <c r="G32" s="29" t="s">
        <v>32</v>
      </c>
      <c r="H32" s="65">
        <v>15589198.74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5">
        <f t="shared" ref="N32:N39" si="7">SUM(H32:M32)</f>
        <v>15589198.74</v>
      </c>
    </row>
    <row r="33" spans="1:17" ht="25.5" x14ac:dyDescent="0.25">
      <c r="A33" s="61"/>
      <c r="B33" s="61"/>
      <c r="C33" s="62"/>
      <c r="D33" s="62"/>
      <c r="E33" s="63" t="s">
        <v>48</v>
      </c>
      <c r="F33" s="27"/>
      <c r="G33" s="29" t="s">
        <v>49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5">
        <v>15377214.43</v>
      </c>
      <c r="N33" s="65">
        <f t="shared" si="7"/>
        <v>15377214.43</v>
      </c>
    </row>
    <row r="34" spans="1:17" ht="25.5" x14ac:dyDescent="0.25">
      <c r="A34" s="61"/>
      <c r="B34" s="61"/>
      <c r="C34" s="62"/>
      <c r="D34" s="62"/>
      <c r="E34" s="63" t="s">
        <v>50</v>
      </c>
      <c r="F34" s="27"/>
      <c r="G34" s="29" t="s">
        <v>32</v>
      </c>
      <c r="H34" s="64">
        <v>0</v>
      </c>
      <c r="I34" s="64">
        <v>0</v>
      </c>
      <c r="J34" s="65">
        <v>1773363.09</v>
      </c>
      <c r="K34" s="64">
        <v>0</v>
      </c>
      <c r="L34" s="64">
        <v>0</v>
      </c>
      <c r="M34" s="64">
        <v>0</v>
      </c>
      <c r="N34" s="65">
        <f t="shared" si="7"/>
        <v>1773363.09</v>
      </c>
    </row>
    <row r="35" spans="1:17" ht="25.5" x14ac:dyDescent="0.25">
      <c r="A35" s="61"/>
      <c r="B35" s="61"/>
      <c r="C35" s="62"/>
      <c r="D35" s="62"/>
      <c r="E35" s="63" t="s">
        <v>51</v>
      </c>
      <c r="F35" s="27"/>
      <c r="G35" s="29" t="s">
        <v>32</v>
      </c>
      <c r="H35" s="64">
        <v>0</v>
      </c>
      <c r="I35" s="64">
        <v>0</v>
      </c>
      <c r="J35" s="64">
        <v>0</v>
      </c>
      <c r="K35" s="64">
        <v>0</v>
      </c>
      <c r="L35" s="65">
        <v>184982.85</v>
      </c>
      <c r="M35" s="64">
        <v>0</v>
      </c>
      <c r="N35" s="65">
        <f t="shared" si="7"/>
        <v>184982.85</v>
      </c>
    </row>
    <row r="36" spans="1:17" x14ac:dyDescent="0.25">
      <c r="A36" s="61"/>
      <c r="B36" s="61"/>
      <c r="C36" s="62"/>
      <c r="D36" s="62"/>
      <c r="E36" s="63" t="s">
        <v>52</v>
      </c>
      <c r="F36" s="27"/>
      <c r="G36" s="29" t="s">
        <v>53</v>
      </c>
      <c r="H36" s="64">
        <v>0</v>
      </c>
      <c r="I36" s="64">
        <v>0</v>
      </c>
      <c r="J36" s="65">
        <v>4719219.8499999996</v>
      </c>
      <c r="K36" s="64">
        <v>0</v>
      </c>
      <c r="L36" s="64">
        <v>0</v>
      </c>
      <c r="M36" s="64">
        <v>0</v>
      </c>
      <c r="N36" s="65">
        <f t="shared" si="7"/>
        <v>4719219.8499999996</v>
      </c>
    </row>
    <row r="37" spans="1:17" ht="25.5" x14ac:dyDescent="0.25">
      <c r="A37" s="61"/>
      <c r="B37" s="61"/>
      <c r="C37" s="62"/>
      <c r="D37" s="62"/>
      <c r="E37" s="63" t="s">
        <v>54</v>
      </c>
      <c r="F37" s="27"/>
      <c r="G37" s="29" t="s">
        <v>32</v>
      </c>
      <c r="H37" s="64">
        <v>0</v>
      </c>
      <c r="I37" s="64">
        <v>0</v>
      </c>
      <c r="J37" s="65">
        <v>50471258.020000003</v>
      </c>
      <c r="K37" s="64">
        <v>0</v>
      </c>
      <c r="L37" s="64">
        <v>0</v>
      </c>
      <c r="M37" s="64">
        <v>0</v>
      </c>
      <c r="N37" s="65">
        <f t="shared" si="7"/>
        <v>50471258.020000003</v>
      </c>
    </row>
    <row r="38" spans="1:17" x14ac:dyDescent="0.25">
      <c r="A38" s="61"/>
      <c r="B38" s="61"/>
      <c r="C38" s="62"/>
      <c r="D38" s="62"/>
      <c r="E38" s="63" t="s">
        <v>55</v>
      </c>
      <c r="F38" s="27"/>
      <c r="G38" s="29" t="s">
        <v>53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154582831.66</v>
      </c>
      <c r="N38" s="65">
        <f t="shared" si="7"/>
        <v>154582831.66</v>
      </c>
    </row>
    <row r="39" spans="1:17" x14ac:dyDescent="0.25">
      <c r="A39" s="61"/>
      <c r="B39" s="61"/>
      <c r="C39" s="62"/>
      <c r="D39" s="62"/>
      <c r="E39" s="63" t="s">
        <v>56</v>
      </c>
      <c r="F39" s="27"/>
      <c r="G39" s="29" t="s">
        <v>35</v>
      </c>
      <c r="H39" s="64">
        <v>0</v>
      </c>
      <c r="I39" s="64">
        <v>0</v>
      </c>
      <c r="J39" s="65">
        <v>10305160.210000001</v>
      </c>
      <c r="K39" s="64">
        <v>0</v>
      </c>
      <c r="L39" s="64">
        <v>0</v>
      </c>
      <c r="M39" s="64">
        <v>0</v>
      </c>
      <c r="N39" s="65">
        <f t="shared" si="7"/>
        <v>10305160.210000001</v>
      </c>
    </row>
    <row r="40" spans="1:17" s="52" customFormat="1" ht="15" x14ac:dyDescent="0.25">
      <c r="A40" s="66"/>
      <c r="B40" s="66"/>
      <c r="C40" s="67" t="s">
        <v>57</v>
      </c>
      <c r="D40" s="67"/>
      <c r="E40" s="67"/>
      <c r="F40" s="28"/>
      <c r="G40" s="34"/>
      <c r="H40" s="36">
        <f>SUM(H41+H59)</f>
        <v>0</v>
      </c>
      <c r="I40" s="36">
        <f t="shared" ref="I40:L40" si="8">SUM(I41+I59)</f>
        <v>0</v>
      </c>
      <c r="J40" s="36">
        <f t="shared" si="8"/>
        <v>0</v>
      </c>
      <c r="K40" s="36">
        <f t="shared" si="8"/>
        <v>0</v>
      </c>
      <c r="L40" s="36">
        <f t="shared" si="8"/>
        <v>0</v>
      </c>
      <c r="M40" s="35">
        <f>SUM(M41+M59)</f>
        <v>828050881</v>
      </c>
      <c r="N40" s="35">
        <f>SUM(N41+N59)</f>
        <v>828050881</v>
      </c>
      <c r="P40" s="53"/>
      <c r="Q40" s="39"/>
    </row>
    <row r="41" spans="1:17" s="52" customFormat="1" ht="15" x14ac:dyDescent="0.25">
      <c r="A41" s="54"/>
      <c r="B41" s="54"/>
      <c r="C41" s="55"/>
      <c r="D41" s="56" t="s">
        <v>58</v>
      </c>
      <c r="E41" s="57" t="s">
        <v>59</v>
      </c>
      <c r="F41" s="55"/>
      <c r="G41" s="68"/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60">
        <v>125001702</v>
      </c>
      <c r="N41" s="60">
        <v>125001702</v>
      </c>
      <c r="P41" s="53"/>
      <c r="Q41" s="32"/>
    </row>
    <row r="42" spans="1:17" s="52" customFormat="1" ht="27" customHeight="1" x14ac:dyDescent="0.25">
      <c r="A42" s="66"/>
      <c r="B42" s="66"/>
      <c r="C42" s="69"/>
      <c r="D42" s="69"/>
      <c r="E42" s="70" t="s">
        <v>60</v>
      </c>
      <c r="F42" s="27"/>
      <c r="G42" s="29" t="s">
        <v>61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15906098.880000001</v>
      </c>
      <c r="N42" s="65">
        <f t="shared" ref="N42:N58" si="9">SUM(H42:M42)</f>
        <v>15906098.880000001</v>
      </c>
      <c r="P42" s="53"/>
      <c r="Q42" s="39"/>
    </row>
    <row r="43" spans="1:17" s="52" customFormat="1" ht="13.5" customHeight="1" x14ac:dyDescent="0.25">
      <c r="A43" s="66"/>
      <c r="B43" s="66"/>
      <c r="C43" s="69"/>
      <c r="D43" s="69"/>
      <c r="E43" s="70" t="s">
        <v>62</v>
      </c>
      <c r="F43" s="27"/>
      <c r="G43" s="29" t="s">
        <v>63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5">
        <v>11695127.869999999</v>
      </c>
      <c r="N43" s="65">
        <f t="shared" si="9"/>
        <v>11695127.869999999</v>
      </c>
      <c r="P43" s="53"/>
      <c r="Q43" s="39"/>
    </row>
    <row r="44" spans="1:17" s="52" customFormat="1" ht="27" customHeight="1" x14ac:dyDescent="0.25">
      <c r="A44" s="66"/>
      <c r="B44" s="66"/>
      <c r="C44" s="69"/>
      <c r="D44" s="69"/>
      <c r="E44" s="70" t="s">
        <v>64</v>
      </c>
      <c r="F44" s="27"/>
      <c r="G44" s="29" t="s">
        <v>65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8672055.2899999991</v>
      </c>
      <c r="N44" s="65">
        <f t="shared" si="9"/>
        <v>8672055.2899999991</v>
      </c>
      <c r="P44" s="53"/>
      <c r="Q44" s="39"/>
    </row>
    <row r="45" spans="1:17" s="52" customFormat="1" ht="13.5" customHeight="1" x14ac:dyDescent="0.25">
      <c r="A45" s="66"/>
      <c r="B45" s="66"/>
      <c r="C45" s="69"/>
      <c r="D45" s="69"/>
      <c r="E45" s="70" t="s">
        <v>66</v>
      </c>
      <c r="F45" s="27"/>
      <c r="G45" s="29" t="s">
        <v>67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9906534.2899999991</v>
      </c>
      <c r="N45" s="65">
        <f t="shared" si="9"/>
        <v>9906534.2899999991</v>
      </c>
      <c r="P45" s="53"/>
      <c r="Q45" s="39"/>
    </row>
    <row r="46" spans="1:17" s="52" customFormat="1" ht="63.75" x14ac:dyDescent="0.25">
      <c r="A46" s="66"/>
      <c r="B46" s="66"/>
      <c r="C46" s="69"/>
      <c r="D46" s="69"/>
      <c r="E46" s="70" t="s">
        <v>68</v>
      </c>
      <c r="F46" s="27"/>
      <c r="G46" s="29" t="s">
        <v>32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5">
        <v>3148672.99</v>
      </c>
      <c r="N46" s="65">
        <f t="shared" si="9"/>
        <v>3148672.99</v>
      </c>
      <c r="P46" s="53"/>
      <c r="Q46" s="39"/>
    </row>
    <row r="47" spans="1:17" s="52" customFormat="1" ht="51" x14ac:dyDescent="0.25">
      <c r="A47" s="66"/>
      <c r="B47" s="66"/>
      <c r="C47" s="69"/>
      <c r="D47" s="69"/>
      <c r="E47" s="70" t="s">
        <v>69</v>
      </c>
      <c r="F47" s="27"/>
      <c r="G47" s="29" t="s">
        <v>70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5">
        <v>2981424.61</v>
      </c>
      <c r="N47" s="65">
        <f t="shared" si="9"/>
        <v>2981424.61</v>
      </c>
      <c r="P47" s="53"/>
      <c r="Q47" s="39"/>
    </row>
    <row r="48" spans="1:17" s="52" customFormat="1" ht="13.5" customHeight="1" x14ac:dyDescent="0.25">
      <c r="A48" s="66"/>
      <c r="B48" s="66"/>
      <c r="C48" s="69"/>
      <c r="D48" s="69"/>
      <c r="E48" s="70" t="s">
        <v>71</v>
      </c>
      <c r="F48" s="27"/>
      <c r="G48" s="29" t="s">
        <v>72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10286486.029999999</v>
      </c>
      <c r="N48" s="65">
        <f t="shared" si="9"/>
        <v>10286486.029999999</v>
      </c>
      <c r="P48" s="53"/>
      <c r="Q48" s="39"/>
    </row>
    <row r="49" spans="1:17" s="52" customFormat="1" ht="15" x14ac:dyDescent="0.25">
      <c r="A49" s="66"/>
      <c r="B49" s="66"/>
      <c r="C49" s="69"/>
      <c r="D49" s="69"/>
      <c r="E49" s="70" t="s">
        <v>73</v>
      </c>
      <c r="F49" s="27"/>
      <c r="G49" s="29" t="s">
        <v>74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5062824.04</v>
      </c>
      <c r="N49" s="65">
        <f t="shared" si="9"/>
        <v>5062824.04</v>
      </c>
      <c r="P49" s="53"/>
      <c r="Q49" s="39"/>
    </row>
    <row r="50" spans="1:17" s="52" customFormat="1" ht="15" x14ac:dyDescent="0.25">
      <c r="A50" s="66"/>
      <c r="B50" s="66"/>
      <c r="C50" s="69"/>
      <c r="D50" s="69"/>
      <c r="E50" s="70" t="s">
        <v>75</v>
      </c>
      <c r="F50" s="27"/>
      <c r="G50" s="29" t="s">
        <v>76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5">
        <v>1808427.34</v>
      </c>
      <c r="N50" s="65">
        <f t="shared" si="9"/>
        <v>1808427.34</v>
      </c>
      <c r="P50" s="53"/>
      <c r="Q50" s="39"/>
    </row>
    <row r="51" spans="1:17" s="52" customFormat="1" ht="15" x14ac:dyDescent="0.25">
      <c r="A51" s="66"/>
      <c r="B51" s="66"/>
      <c r="C51" s="69"/>
      <c r="D51" s="69"/>
      <c r="E51" s="70" t="s">
        <v>77</v>
      </c>
      <c r="F51" s="27"/>
      <c r="G51" s="29" t="s">
        <v>78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2745983.05</v>
      </c>
      <c r="N51" s="65">
        <f t="shared" si="9"/>
        <v>2745983.05</v>
      </c>
      <c r="P51" s="53"/>
      <c r="Q51" s="39"/>
    </row>
    <row r="52" spans="1:17" s="52" customFormat="1" ht="15" x14ac:dyDescent="0.25">
      <c r="A52" s="66"/>
      <c r="B52" s="66"/>
      <c r="C52" s="69"/>
      <c r="D52" s="69"/>
      <c r="E52" s="70" t="s">
        <v>79</v>
      </c>
      <c r="F52" s="27"/>
      <c r="G52" s="29" t="s">
        <v>74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14886916.83</v>
      </c>
      <c r="N52" s="65">
        <f t="shared" si="9"/>
        <v>14886916.83</v>
      </c>
      <c r="P52" s="53"/>
      <c r="Q52" s="39"/>
    </row>
    <row r="53" spans="1:17" s="52" customFormat="1" ht="25.5" x14ac:dyDescent="0.25">
      <c r="A53" s="66"/>
      <c r="B53" s="66"/>
      <c r="C53" s="69"/>
      <c r="D53" s="69"/>
      <c r="E53" s="70" t="s">
        <v>80</v>
      </c>
      <c r="F53" s="27"/>
      <c r="G53" s="29" t="s">
        <v>30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7994808.6699999999</v>
      </c>
      <c r="N53" s="65">
        <f t="shared" si="9"/>
        <v>7994808.6699999999</v>
      </c>
      <c r="P53" s="53"/>
      <c r="Q53" s="39"/>
    </row>
    <row r="54" spans="1:17" s="52" customFormat="1" ht="15" x14ac:dyDescent="0.25">
      <c r="A54" s="66"/>
      <c r="B54" s="66"/>
      <c r="C54" s="69"/>
      <c r="D54" s="69"/>
      <c r="E54" s="70" t="s">
        <v>81</v>
      </c>
      <c r="F54" s="27"/>
      <c r="G54" s="29" t="s">
        <v>74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4782147.37</v>
      </c>
      <c r="N54" s="65">
        <f t="shared" si="9"/>
        <v>4782147.37</v>
      </c>
      <c r="P54" s="53"/>
      <c r="Q54" s="39"/>
    </row>
    <row r="55" spans="1:17" s="52" customFormat="1" ht="15" x14ac:dyDescent="0.25">
      <c r="A55" s="66"/>
      <c r="B55" s="66"/>
      <c r="C55" s="69"/>
      <c r="D55" s="69"/>
      <c r="E55" s="70" t="s">
        <v>82</v>
      </c>
      <c r="F55" s="27"/>
      <c r="G55" s="29" t="s">
        <v>83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5">
        <v>10079608.16</v>
      </c>
      <c r="N55" s="65">
        <f t="shared" si="9"/>
        <v>10079608.16</v>
      </c>
      <c r="P55" s="53"/>
      <c r="Q55" s="39"/>
    </row>
    <row r="56" spans="1:17" s="52" customFormat="1" ht="25.5" x14ac:dyDescent="0.25">
      <c r="A56" s="66"/>
      <c r="B56" s="66"/>
      <c r="C56" s="69"/>
      <c r="D56" s="69"/>
      <c r="E56" s="70" t="s">
        <v>84</v>
      </c>
      <c r="F56" s="27"/>
      <c r="G56" s="29" t="s">
        <v>85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5">
        <v>9801670.9199999999</v>
      </c>
      <c r="N56" s="65">
        <f t="shared" si="9"/>
        <v>9801670.9199999999</v>
      </c>
      <c r="P56" s="53"/>
      <c r="Q56" s="39"/>
    </row>
    <row r="57" spans="1:17" s="52" customFormat="1" ht="25.5" x14ac:dyDescent="0.25">
      <c r="A57" s="66"/>
      <c r="B57" s="66"/>
      <c r="C57" s="69"/>
      <c r="D57" s="69"/>
      <c r="E57" s="70" t="s">
        <v>86</v>
      </c>
      <c r="F57" s="27"/>
      <c r="G57" s="29" t="s">
        <v>87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5">
        <v>2054354.43</v>
      </c>
      <c r="N57" s="65">
        <f t="shared" si="9"/>
        <v>2054354.43</v>
      </c>
      <c r="P57" s="53"/>
      <c r="Q57" s="39"/>
    </row>
    <row r="58" spans="1:17" s="52" customFormat="1" ht="15" x14ac:dyDescent="0.25">
      <c r="A58" s="66"/>
      <c r="B58" s="66"/>
      <c r="C58" s="69"/>
      <c r="D58" s="69"/>
      <c r="E58" s="70" t="s">
        <v>88</v>
      </c>
      <c r="F58" s="27"/>
      <c r="G58" s="29" t="s">
        <v>89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5">
        <v>3188560.95</v>
      </c>
      <c r="N58" s="65">
        <f t="shared" si="9"/>
        <v>3188560.95</v>
      </c>
      <c r="P58" s="53"/>
      <c r="Q58" s="39"/>
    </row>
    <row r="59" spans="1:17" s="52" customFormat="1" ht="15" x14ac:dyDescent="0.25">
      <c r="A59" s="54"/>
      <c r="B59" s="54"/>
      <c r="C59" s="55"/>
      <c r="D59" s="56" t="s">
        <v>90</v>
      </c>
      <c r="E59" s="57" t="s">
        <v>91</v>
      </c>
      <c r="F59" s="55"/>
      <c r="G59" s="68"/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60">
        <v>703049179</v>
      </c>
      <c r="N59" s="60">
        <v>703049179</v>
      </c>
      <c r="P59" s="53"/>
      <c r="Q59" s="32"/>
    </row>
    <row r="60" spans="1:17" ht="38.25" x14ac:dyDescent="0.25">
      <c r="A60" s="26"/>
      <c r="B60" s="26"/>
      <c r="C60" s="26"/>
      <c r="D60" s="26"/>
      <c r="E60" s="71" t="s">
        <v>92</v>
      </c>
      <c r="F60" s="28"/>
      <c r="G60" s="29" t="s">
        <v>93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5">
        <v>5770471.6500000004</v>
      </c>
      <c r="N60" s="65">
        <f t="shared" ref="N60:N86" si="10">SUM(H60:M60)</f>
        <v>5770471.6500000004</v>
      </c>
    </row>
    <row r="61" spans="1:17" x14ac:dyDescent="0.25">
      <c r="A61" s="26"/>
      <c r="B61" s="26"/>
      <c r="C61" s="26"/>
      <c r="D61" s="26"/>
      <c r="E61" s="71" t="s">
        <v>94</v>
      </c>
      <c r="F61" s="28"/>
      <c r="G61" s="29" t="s">
        <v>32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5">
        <v>5226031.93</v>
      </c>
      <c r="N61" s="65">
        <f t="shared" si="10"/>
        <v>5226031.93</v>
      </c>
    </row>
    <row r="62" spans="1:17" ht="38.25" x14ac:dyDescent="0.25">
      <c r="A62" s="26"/>
      <c r="B62" s="26"/>
      <c r="C62" s="26"/>
      <c r="D62" s="26"/>
      <c r="E62" s="71" t="s">
        <v>95</v>
      </c>
      <c r="F62" s="28"/>
      <c r="G62" s="29" t="s">
        <v>96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5">
        <v>16034558.140000001</v>
      </c>
      <c r="N62" s="65">
        <f t="shared" si="10"/>
        <v>16034558.140000001</v>
      </c>
    </row>
    <row r="63" spans="1:17" x14ac:dyDescent="0.25">
      <c r="A63" s="26"/>
      <c r="B63" s="26"/>
      <c r="C63" s="26"/>
      <c r="D63" s="26"/>
      <c r="E63" s="71" t="s">
        <v>97</v>
      </c>
      <c r="F63" s="28"/>
      <c r="G63" s="29" t="s">
        <v>98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5">
        <v>17579576.510000002</v>
      </c>
      <c r="N63" s="65">
        <f t="shared" si="10"/>
        <v>17579576.510000002</v>
      </c>
    </row>
    <row r="64" spans="1:17" ht="25.5" x14ac:dyDescent="0.25">
      <c r="A64" s="26"/>
      <c r="B64" s="26"/>
      <c r="C64" s="26"/>
      <c r="D64" s="26"/>
      <c r="E64" s="71" t="s">
        <v>99</v>
      </c>
      <c r="F64" s="28"/>
      <c r="G64" s="29" t="s">
        <v>100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5">
        <v>36148197.920000002</v>
      </c>
      <c r="N64" s="65">
        <f t="shared" si="10"/>
        <v>36148197.920000002</v>
      </c>
    </row>
    <row r="65" spans="1:14" ht="25.5" x14ac:dyDescent="0.25">
      <c r="A65" s="26"/>
      <c r="B65" s="26"/>
      <c r="C65" s="26"/>
      <c r="D65" s="26"/>
      <c r="E65" s="71" t="s">
        <v>101</v>
      </c>
      <c r="F65" s="28"/>
      <c r="G65" s="29" t="s">
        <v>53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5">
        <v>126434347.91</v>
      </c>
      <c r="N65" s="65">
        <f t="shared" si="10"/>
        <v>126434347.91</v>
      </c>
    </row>
    <row r="66" spans="1:14" x14ac:dyDescent="0.25">
      <c r="A66" s="26"/>
      <c r="B66" s="26"/>
      <c r="C66" s="26"/>
      <c r="D66" s="26"/>
      <c r="E66" s="71" t="s">
        <v>102</v>
      </c>
      <c r="F66" s="28"/>
      <c r="G66" s="29" t="s">
        <v>32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5">
        <v>107851012.43000001</v>
      </c>
      <c r="N66" s="65">
        <f t="shared" si="10"/>
        <v>107851012.43000001</v>
      </c>
    </row>
    <row r="67" spans="1:14" x14ac:dyDescent="0.25">
      <c r="A67" s="26"/>
      <c r="B67" s="26"/>
      <c r="C67" s="26"/>
      <c r="D67" s="26"/>
      <c r="E67" s="71" t="s">
        <v>103</v>
      </c>
      <c r="F67" s="28"/>
      <c r="G67" s="29" t="s">
        <v>32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5">
        <v>72182063.849999994</v>
      </c>
      <c r="N67" s="65">
        <f t="shared" si="10"/>
        <v>72182063.849999994</v>
      </c>
    </row>
    <row r="68" spans="1:14" ht="38.25" x14ac:dyDescent="0.25">
      <c r="A68" s="72"/>
      <c r="B68" s="72"/>
      <c r="C68" s="72"/>
      <c r="D68" s="72"/>
      <c r="E68" s="73" t="s">
        <v>104</v>
      </c>
      <c r="F68" s="74"/>
      <c r="G68" s="75" t="s">
        <v>32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7">
        <v>6008531.9699999997</v>
      </c>
      <c r="N68" s="77">
        <f t="shared" si="10"/>
        <v>6008531.9699999997</v>
      </c>
    </row>
    <row r="69" spans="1:14" ht="25.5" customHeight="1" x14ac:dyDescent="0.25">
      <c r="E69" s="79" t="s">
        <v>105</v>
      </c>
      <c r="G69" s="80" t="s">
        <v>32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2">
        <v>3394354.16</v>
      </c>
      <c r="N69" s="82">
        <f t="shared" si="10"/>
        <v>3394354.16</v>
      </c>
    </row>
    <row r="70" spans="1:14" ht="38.25" x14ac:dyDescent="0.25">
      <c r="E70" s="79" t="s">
        <v>106</v>
      </c>
      <c r="G70" s="80" t="s">
        <v>32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2">
        <v>3308875.05</v>
      </c>
      <c r="N70" s="82">
        <f t="shared" si="10"/>
        <v>3308875.05</v>
      </c>
    </row>
    <row r="71" spans="1:14" ht="25.5" x14ac:dyDescent="0.25">
      <c r="E71" s="79" t="s">
        <v>107</v>
      </c>
      <c r="G71" s="80" t="s">
        <v>108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2">
        <v>17856274.079999998</v>
      </c>
      <c r="N71" s="82">
        <f t="shared" si="10"/>
        <v>17856274.079999998</v>
      </c>
    </row>
    <row r="72" spans="1:14" x14ac:dyDescent="0.25">
      <c r="E72" s="79" t="s">
        <v>109</v>
      </c>
      <c r="G72" s="80" t="s">
        <v>110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2">
        <v>8002620.6600000001</v>
      </c>
      <c r="N72" s="82">
        <f t="shared" si="10"/>
        <v>8002620.6600000001</v>
      </c>
    </row>
    <row r="73" spans="1:14" x14ac:dyDescent="0.25">
      <c r="E73" s="79" t="s">
        <v>111</v>
      </c>
      <c r="G73" s="80" t="s">
        <v>74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2">
        <v>10105091.83</v>
      </c>
      <c r="N73" s="82">
        <f t="shared" si="10"/>
        <v>10105091.83</v>
      </c>
    </row>
    <row r="74" spans="1:14" ht="25.5" x14ac:dyDescent="0.25">
      <c r="E74" s="79" t="s">
        <v>112</v>
      </c>
      <c r="G74" s="80" t="s">
        <v>35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2">
        <v>14006833.48</v>
      </c>
      <c r="N74" s="82">
        <f t="shared" si="10"/>
        <v>14006833.48</v>
      </c>
    </row>
    <row r="75" spans="1:14" x14ac:dyDescent="0.25">
      <c r="E75" s="79" t="s">
        <v>113</v>
      </c>
      <c r="G75" s="80" t="s">
        <v>114</v>
      </c>
      <c r="H75" s="81">
        <v>0</v>
      </c>
      <c r="I75" s="81">
        <v>0</v>
      </c>
      <c r="J75" s="81">
        <v>0</v>
      </c>
      <c r="K75" s="81">
        <v>0</v>
      </c>
      <c r="L75" s="81">
        <v>0</v>
      </c>
      <c r="M75" s="82">
        <v>5058645.6100000003</v>
      </c>
      <c r="N75" s="82">
        <f t="shared" si="10"/>
        <v>5058645.6100000003</v>
      </c>
    </row>
    <row r="76" spans="1:14" x14ac:dyDescent="0.25">
      <c r="E76" s="79" t="s">
        <v>115</v>
      </c>
      <c r="G76" s="80" t="s">
        <v>108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2">
        <v>24885679.920000002</v>
      </c>
      <c r="N76" s="82">
        <f t="shared" si="10"/>
        <v>24885679.920000002</v>
      </c>
    </row>
    <row r="77" spans="1:14" x14ac:dyDescent="0.25">
      <c r="E77" s="79" t="s">
        <v>116</v>
      </c>
      <c r="G77" s="80" t="s">
        <v>117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2">
        <v>8837705.9800000004</v>
      </c>
      <c r="N77" s="82">
        <f t="shared" si="10"/>
        <v>8837705.9800000004</v>
      </c>
    </row>
    <row r="78" spans="1:14" x14ac:dyDescent="0.25">
      <c r="E78" s="79" t="s">
        <v>118</v>
      </c>
      <c r="G78" s="80" t="s">
        <v>119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2">
        <v>10086400.34</v>
      </c>
      <c r="N78" s="82">
        <f t="shared" si="10"/>
        <v>10086400.34</v>
      </c>
    </row>
    <row r="79" spans="1:14" x14ac:dyDescent="0.25">
      <c r="E79" s="79" t="s">
        <v>120</v>
      </c>
      <c r="G79" s="80" t="s">
        <v>121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2">
        <v>5675057.7300000004</v>
      </c>
      <c r="N79" s="82">
        <f t="shared" si="10"/>
        <v>5675057.7300000004</v>
      </c>
    </row>
    <row r="80" spans="1:14" x14ac:dyDescent="0.25">
      <c r="E80" s="79" t="s">
        <v>122</v>
      </c>
      <c r="G80" s="80" t="s">
        <v>123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2">
        <v>17708591.91</v>
      </c>
      <c r="N80" s="82">
        <f t="shared" si="10"/>
        <v>17708591.91</v>
      </c>
    </row>
    <row r="81" spans="1:19" x14ac:dyDescent="0.25">
      <c r="E81" s="79" t="s">
        <v>124</v>
      </c>
      <c r="G81" s="80" t="s">
        <v>125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2">
        <v>17556342.34</v>
      </c>
      <c r="N81" s="82">
        <f t="shared" si="10"/>
        <v>17556342.34</v>
      </c>
    </row>
    <row r="82" spans="1:19" x14ac:dyDescent="0.25">
      <c r="E82" s="79" t="s">
        <v>126</v>
      </c>
      <c r="G82" s="80" t="s">
        <v>32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2">
        <v>19766669.530000001</v>
      </c>
      <c r="N82" s="82">
        <f t="shared" si="10"/>
        <v>19766669.530000001</v>
      </c>
    </row>
    <row r="83" spans="1:19" x14ac:dyDescent="0.25">
      <c r="E83" s="79" t="s">
        <v>127</v>
      </c>
      <c r="G83" s="80" t="s">
        <v>32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2">
        <v>108432707.03</v>
      </c>
      <c r="N83" s="82">
        <f t="shared" si="10"/>
        <v>108432707.03</v>
      </c>
    </row>
    <row r="84" spans="1:19" x14ac:dyDescent="0.25">
      <c r="E84" s="79" t="s">
        <v>128</v>
      </c>
      <c r="G84" s="80" t="s">
        <v>39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2">
        <v>9375783.4800000004</v>
      </c>
      <c r="N84" s="82">
        <f t="shared" si="10"/>
        <v>9375783.4800000004</v>
      </c>
    </row>
    <row r="85" spans="1:19" x14ac:dyDescent="0.25">
      <c r="E85" s="79" t="s">
        <v>129</v>
      </c>
      <c r="G85" s="80" t="s">
        <v>130</v>
      </c>
      <c r="H85" s="81">
        <v>0</v>
      </c>
      <c r="I85" s="81">
        <v>0</v>
      </c>
      <c r="J85" s="81">
        <v>0</v>
      </c>
      <c r="K85" s="81">
        <v>0</v>
      </c>
      <c r="L85" s="81">
        <v>0</v>
      </c>
      <c r="M85" s="82">
        <v>21785381.640000001</v>
      </c>
      <c r="N85" s="82">
        <f t="shared" si="10"/>
        <v>21785381.640000001</v>
      </c>
    </row>
    <row r="86" spans="1:19" x14ac:dyDescent="0.25">
      <c r="E86" s="79" t="s">
        <v>131</v>
      </c>
      <c r="G86" s="80" t="s">
        <v>32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2">
        <v>3971372.17</v>
      </c>
      <c r="N86" s="82">
        <f t="shared" si="10"/>
        <v>3971372.17</v>
      </c>
    </row>
    <row r="87" spans="1:19" x14ac:dyDescent="0.25">
      <c r="C87" s="83" t="s">
        <v>132</v>
      </c>
      <c r="D87" s="83"/>
      <c r="E87" s="83"/>
      <c r="H87" s="84">
        <f>SUM(H88)</f>
        <v>0</v>
      </c>
      <c r="I87" s="85">
        <f t="shared" ref="I87:N87" si="11">SUM(I88)</f>
        <v>3027439</v>
      </c>
      <c r="J87" s="84">
        <f t="shared" si="11"/>
        <v>0</v>
      </c>
      <c r="K87" s="84">
        <f t="shared" si="11"/>
        <v>0</v>
      </c>
      <c r="L87" s="84">
        <f t="shared" si="11"/>
        <v>0</v>
      </c>
      <c r="M87" s="84">
        <f t="shared" si="11"/>
        <v>0</v>
      </c>
      <c r="N87" s="85">
        <f t="shared" si="11"/>
        <v>3027439</v>
      </c>
      <c r="O87" s="52"/>
    </row>
    <row r="88" spans="1:19" s="52" customFormat="1" ht="15" x14ac:dyDescent="0.25">
      <c r="A88" s="86"/>
      <c r="B88" s="86"/>
      <c r="C88" s="87"/>
      <c r="D88" s="88" t="s">
        <v>133</v>
      </c>
      <c r="E88" s="89" t="s">
        <v>134</v>
      </c>
      <c r="F88" s="87"/>
      <c r="G88" s="90"/>
      <c r="H88" s="91">
        <v>0</v>
      </c>
      <c r="I88" s="92">
        <v>3027439</v>
      </c>
      <c r="J88" s="91">
        <v>0</v>
      </c>
      <c r="K88" s="91">
        <v>0</v>
      </c>
      <c r="L88" s="91">
        <v>0</v>
      </c>
      <c r="M88" s="91">
        <v>0</v>
      </c>
      <c r="N88" s="92">
        <v>3027439</v>
      </c>
      <c r="P88" s="53"/>
      <c r="Q88" s="32"/>
    </row>
    <row r="89" spans="1:19" x14ac:dyDescent="0.25">
      <c r="E89" s="79" t="s">
        <v>135</v>
      </c>
      <c r="G89" s="80" t="s">
        <v>65</v>
      </c>
      <c r="H89" s="81">
        <v>0</v>
      </c>
      <c r="I89" s="82">
        <v>1641074.76</v>
      </c>
      <c r="J89" s="81">
        <v>0</v>
      </c>
      <c r="K89" s="81">
        <v>0</v>
      </c>
      <c r="L89" s="81">
        <v>0</v>
      </c>
      <c r="M89" s="81">
        <v>0</v>
      </c>
      <c r="N89" s="82">
        <f>SUM(H89:M89)</f>
        <v>1641074.76</v>
      </c>
    </row>
    <row r="90" spans="1:19" x14ac:dyDescent="0.25">
      <c r="E90" s="79" t="s">
        <v>136</v>
      </c>
      <c r="G90" s="80" t="s">
        <v>137</v>
      </c>
      <c r="H90" s="81">
        <v>0</v>
      </c>
      <c r="I90" s="82">
        <v>1386364</v>
      </c>
      <c r="J90" s="81">
        <v>0</v>
      </c>
      <c r="K90" s="81">
        <v>0</v>
      </c>
      <c r="L90" s="81">
        <v>0</v>
      </c>
      <c r="M90" s="81">
        <v>0</v>
      </c>
      <c r="N90" s="82">
        <f>SUM(H90:M90)</f>
        <v>1386364</v>
      </c>
    </row>
    <row r="91" spans="1:19" x14ac:dyDescent="0.25">
      <c r="E91" s="79"/>
      <c r="H91" s="81"/>
      <c r="I91" s="81"/>
      <c r="J91" s="82"/>
      <c r="K91" s="81"/>
      <c r="L91" s="82"/>
      <c r="M91" s="81"/>
      <c r="N91" s="82"/>
    </row>
    <row r="92" spans="1:19" s="48" customFormat="1" ht="15" x14ac:dyDescent="0.25">
      <c r="A92" s="93" t="s">
        <v>138</v>
      </c>
      <c r="B92" s="93"/>
      <c r="C92" s="93"/>
      <c r="D92" s="93"/>
      <c r="E92" s="93"/>
      <c r="F92" s="94"/>
      <c r="G92" s="95"/>
      <c r="H92" s="96">
        <f>SUM(H93)</f>
        <v>0</v>
      </c>
      <c r="I92" s="96">
        <f t="shared" ref="I92:N94" si="12">SUM(I93)</f>
        <v>0</v>
      </c>
      <c r="J92" s="96">
        <f t="shared" si="12"/>
        <v>0</v>
      </c>
      <c r="K92" s="96">
        <f t="shared" si="12"/>
        <v>0</v>
      </c>
      <c r="L92" s="96">
        <f t="shared" si="12"/>
        <v>0</v>
      </c>
      <c r="M92" s="97">
        <f t="shared" si="12"/>
        <v>13063649</v>
      </c>
      <c r="N92" s="97">
        <f t="shared" si="12"/>
        <v>13063649</v>
      </c>
      <c r="P92" s="49"/>
      <c r="Q92" s="50"/>
    </row>
    <row r="93" spans="1:19" s="52" customFormat="1" ht="15" x14ac:dyDescent="0.25">
      <c r="A93" s="98"/>
      <c r="B93" s="99" t="s">
        <v>43</v>
      </c>
      <c r="C93" s="99"/>
      <c r="D93" s="99"/>
      <c r="E93" s="99"/>
      <c r="G93" s="37"/>
      <c r="H93" s="84">
        <f>SUM(H94)</f>
        <v>0</v>
      </c>
      <c r="I93" s="84">
        <f t="shared" si="12"/>
        <v>0</v>
      </c>
      <c r="J93" s="84">
        <f t="shared" si="12"/>
        <v>0</v>
      </c>
      <c r="K93" s="84">
        <f t="shared" si="12"/>
        <v>0</v>
      </c>
      <c r="L93" s="84">
        <f t="shared" si="12"/>
        <v>0</v>
      </c>
      <c r="M93" s="85">
        <f t="shared" si="12"/>
        <v>13063649</v>
      </c>
      <c r="N93" s="85">
        <f t="shared" si="12"/>
        <v>13063649</v>
      </c>
      <c r="P93" s="53"/>
      <c r="Q93" s="39"/>
      <c r="S93" s="39"/>
    </row>
    <row r="94" spans="1:19" s="52" customFormat="1" ht="15" x14ac:dyDescent="0.25">
      <c r="A94" s="98"/>
      <c r="B94" s="98"/>
      <c r="C94" s="99" t="s">
        <v>44</v>
      </c>
      <c r="D94" s="99"/>
      <c r="E94" s="99"/>
      <c r="G94" s="37"/>
      <c r="H94" s="84">
        <f>SUM(H95)</f>
        <v>0</v>
      </c>
      <c r="I94" s="84">
        <f t="shared" si="12"/>
        <v>0</v>
      </c>
      <c r="J94" s="84">
        <f t="shared" si="12"/>
        <v>0</v>
      </c>
      <c r="K94" s="84">
        <f t="shared" si="12"/>
        <v>0</v>
      </c>
      <c r="L94" s="84">
        <f t="shared" si="12"/>
        <v>0</v>
      </c>
      <c r="M94" s="85">
        <f t="shared" si="12"/>
        <v>13063649</v>
      </c>
      <c r="N94" s="85">
        <f t="shared" si="12"/>
        <v>13063649</v>
      </c>
      <c r="P94" s="53"/>
      <c r="Q94" s="32"/>
    </row>
    <row r="95" spans="1:19" s="52" customFormat="1" ht="15" x14ac:dyDescent="0.25">
      <c r="A95" s="86"/>
      <c r="B95" s="86"/>
      <c r="C95" s="87"/>
      <c r="D95" s="88" t="s">
        <v>139</v>
      </c>
      <c r="E95" s="89" t="s">
        <v>140</v>
      </c>
      <c r="F95" s="87"/>
      <c r="G95" s="100"/>
      <c r="H95" s="91">
        <v>0</v>
      </c>
      <c r="I95" s="91">
        <v>0</v>
      </c>
      <c r="J95" s="91">
        <v>0</v>
      </c>
      <c r="K95" s="91">
        <v>0</v>
      </c>
      <c r="L95" s="91">
        <v>0</v>
      </c>
      <c r="M95" s="92">
        <v>13063649</v>
      </c>
      <c r="N95" s="92">
        <v>13063649</v>
      </c>
      <c r="P95" s="53"/>
      <c r="Q95" s="32"/>
    </row>
    <row r="96" spans="1:19" ht="25.5" x14ac:dyDescent="0.25">
      <c r="E96" s="79" t="s">
        <v>141</v>
      </c>
      <c r="G96" s="80" t="s">
        <v>142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2">
        <v>1970537.82</v>
      </c>
      <c r="N96" s="82">
        <f>SUM(H96:M96)</f>
        <v>1970537.82</v>
      </c>
    </row>
    <row r="97" spans="1:17" x14ac:dyDescent="0.25">
      <c r="E97" s="79" t="s">
        <v>143</v>
      </c>
      <c r="G97" s="80" t="s">
        <v>142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2">
        <v>1489730</v>
      </c>
      <c r="N97" s="82">
        <f>SUM(H97:M97)</f>
        <v>1489730</v>
      </c>
    </row>
    <row r="98" spans="1:17" x14ac:dyDescent="0.25">
      <c r="E98" s="79" t="s">
        <v>144</v>
      </c>
      <c r="G98" s="80" t="s">
        <v>145</v>
      </c>
      <c r="H98" s="81">
        <v>0</v>
      </c>
      <c r="I98" s="81">
        <v>0</v>
      </c>
      <c r="J98" s="81">
        <v>0</v>
      </c>
      <c r="K98" s="81">
        <v>0</v>
      </c>
      <c r="L98" s="81">
        <v>0</v>
      </c>
      <c r="M98" s="82">
        <v>4750389.9000000004</v>
      </c>
      <c r="N98" s="82">
        <f>SUM(H98:M98)</f>
        <v>4750389.9000000004</v>
      </c>
    </row>
    <row r="99" spans="1:17" x14ac:dyDescent="0.25">
      <c r="E99" s="79" t="s">
        <v>146</v>
      </c>
      <c r="G99" s="80" t="s">
        <v>123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2">
        <v>4852991.5999999996</v>
      </c>
      <c r="N99" s="82">
        <f>SUM(H99:M99)</f>
        <v>4852991.5999999996</v>
      </c>
    </row>
    <row r="100" spans="1:17" x14ac:dyDescent="0.25">
      <c r="E100" s="79"/>
      <c r="H100" s="81"/>
      <c r="I100" s="81"/>
      <c r="J100" s="82"/>
      <c r="K100" s="81"/>
      <c r="L100" s="82"/>
      <c r="M100" s="81"/>
      <c r="N100" s="82"/>
    </row>
    <row r="101" spans="1:17" x14ac:dyDescent="0.25">
      <c r="A101" s="99" t="s">
        <v>147</v>
      </c>
      <c r="B101" s="99"/>
      <c r="C101" s="99"/>
      <c r="D101" s="99"/>
      <c r="E101" s="99"/>
      <c r="H101" s="84">
        <f t="shared" ref="H101:N101" si="13">SUM(H102)</f>
        <v>0</v>
      </c>
      <c r="I101" s="84">
        <f t="shared" si="13"/>
        <v>0</v>
      </c>
      <c r="J101" s="84">
        <f t="shared" si="13"/>
        <v>0</v>
      </c>
      <c r="K101" s="84">
        <f t="shared" si="13"/>
        <v>0</v>
      </c>
      <c r="L101" s="84">
        <f t="shared" si="13"/>
        <v>0</v>
      </c>
      <c r="M101" s="84">
        <f t="shared" si="13"/>
        <v>0</v>
      </c>
      <c r="N101" s="84">
        <f t="shared" si="13"/>
        <v>0</v>
      </c>
    </row>
    <row r="102" spans="1:17" x14ac:dyDescent="0.25">
      <c r="E102" s="79"/>
      <c r="H102" s="81"/>
      <c r="I102" s="81"/>
      <c r="J102" s="82"/>
      <c r="K102" s="81"/>
      <c r="L102" s="81"/>
      <c r="M102" s="81"/>
      <c r="N102" s="82"/>
    </row>
    <row r="103" spans="1:17" x14ac:dyDescent="0.25">
      <c r="A103" s="99" t="s">
        <v>148</v>
      </c>
      <c r="B103" s="99"/>
      <c r="C103" s="99"/>
      <c r="D103" s="99"/>
      <c r="E103" s="99"/>
      <c r="H103" s="84">
        <f t="shared" ref="H103:N103" si="14">SUM(H104)</f>
        <v>0</v>
      </c>
      <c r="I103" s="84">
        <f t="shared" si="14"/>
        <v>0</v>
      </c>
      <c r="J103" s="84">
        <f t="shared" si="14"/>
        <v>0</v>
      </c>
      <c r="K103" s="84">
        <f t="shared" si="14"/>
        <v>0</v>
      </c>
      <c r="L103" s="84">
        <f t="shared" si="14"/>
        <v>0</v>
      </c>
      <c r="M103" s="84">
        <f t="shared" si="14"/>
        <v>0</v>
      </c>
      <c r="N103" s="84">
        <f t="shared" si="14"/>
        <v>0</v>
      </c>
    </row>
    <row r="104" spans="1:17" x14ac:dyDescent="0.25">
      <c r="E104" s="79"/>
      <c r="H104" s="81"/>
      <c r="I104" s="81"/>
      <c r="J104" s="82"/>
      <c r="K104" s="81"/>
      <c r="L104" s="81"/>
      <c r="M104" s="81"/>
      <c r="N104" s="82"/>
    </row>
    <row r="105" spans="1:17" x14ac:dyDescent="0.25">
      <c r="A105" s="99" t="s">
        <v>149</v>
      </c>
      <c r="B105" s="99"/>
      <c r="C105" s="99"/>
      <c r="D105" s="99"/>
      <c r="E105" s="99"/>
      <c r="H105" s="84">
        <f t="shared" ref="H105:N105" si="15">SUM(H106)</f>
        <v>0</v>
      </c>
      <c r="I105" s="84">
        <f t="shared" si="15"/>
        <v>0</v>
      </c>
      <c r="J105" s="84">
        <f t="shared" si="15"/>
        <v>0</v>
      </c>
      <c r="K105" s="84">
        <f t="shared" si="15"/>
        <v>0</v>
      </c>
      <c r="L105" s="84">
        <f t="shared" si="15"/>
        <v>0</v>
      </c>
      <c r="M105" s="84">
        <f t="shared" si="15"/>
        <v>0</v>
      </c>
      <c r="N105" s="84">
        <f t="shared" si="15"/>
        <v>0</v>
      </c>
    </row>
    <row r="106" spans="1:17" x14ac:dyDescent="0.25">
      <c r="E106" s="79"/>
      <c r="H106" s="81"/>
      <c r="I106" s="81"/>
      <c r="J106" s="82"/>
      <c r="K106" s="81"/>
      <c r="L106" s="82"/>
      <c r="M106" s="81"/>
      <c r="N106" s="82"/>
    </row>
    <row r="107" spans="1:17" s="52" customFormat="1" ht="2.1" customHeight="1" x14ac:dyDescent="0.25">
      <c r="A107" s="72"/>
      <c r="B107" s="72"/>
      <c r="C107" s="72"/>
      <c r="D107" s="72"/>
      <c r="E107" s="101"/>
      <c r="F107" s="74"/>
      <c r="G107" s="75"/>
      <c r="H107" s="101"/>
      <c r="I107" s="101"/>
      <c r="J107" s="101"/>
      <c r="K107" s="101"/>
      <c r="L107" s="101"/>
      <c r="M107" s="101"/>
      <c r="N107" s="101"/>
      <c r="P107" s="53"/>
      <c r="Q107" s="32"/>
    </row>
    <row r="108" spans="1:17" s="52" customFormat="1" ht="15" x14ac:dyDescent="0.25">
      <c r="A108" s="102" t="s">
        <v>150</v>
      </c>
      <c r="B108" s="102"/>
      <c r="C108" s="102"/>
      <c r="D108" s="102"/>
      <c r="E108" s="103"/>
      <c r="G108" s="80"/>
      <c r="H108" s="30"/>
      <c r="I108" s="30"/>
      <c r="J108" s="30"/>
      <c r="K108" s="30"/>
      <c r="L108" s="30"/>
      <c r="M108" s="30"/>
      <c r="N108" s="30"/>
      <c r="P108" s="53"/>
      <c r="Q108" s="32"/>
    </row>
  </sheetData>
  <mergeCells count="27">
    <mergeCell ref="C94:E94"/>
    <mergeCell ref="A101:E101"/>
    <mergeCell ref="A103:E103"/>
    <mergeCell ref="A105:E105"/>
    <mergeCell ref="A108:E108"/>
    <mergeCell ref="B29:E29"/>
    <mergeCell ref="C30:E30"/>
    <mergeCell ref="C40:E40"/>
    <mergeCell ref="C87:E87"/>
    <mergeCell ref="A92:E92"/>
    <mergeCell ref="B93:E93"/>
    <mergeCell ref="N7:N9"/>
    <mergeCell ref="A11:E11"/>
    <mergeCell ref="A13:E13"/>
    <mergeCell ref="A15:E15"/>
    <mergeCell ref="B16:E16"/>
    <mergeCell ref="B17:E17"/>
    <mergeCell ref="A1:N1"/>
    <mergeCell ref="A2:N2"/>
    <mergeCell ref="A3:N3"/>
    <mergeCell ref="A4:N4"/>
    <mergeCell ref="A5:N5"/>
    <mergeCell ref="A6:E9"/>
    <mergeCell ref="F6:G9"/>
    <mergeCell ref="H6:N6"/>
    <mergeCell ref="H7:J7"/>
    <mergeCell ref="K7:M7"/>
  </mergeCells>
  <printOptions horizontalCentered="1"/>
  <pageMargins left="0.59055118110236227" right="0.39370078740157483" top="0.19685039370078741" bottom="0.19685039370078741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Gobierno Estatal</vt:lpstr>
      <vt:lpstr>'Gobierno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2024-07-29T21:08:08Z</dcterms:created>
  <dcterms:modified xsi:type="dcterms:W3CDTF">2024-07-29T21:08:09Z</dcterms:modified>
</cp:coreProperties>
</file>