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9E0F88BF-0CEF-4602-AF88-4CF93EC62AE4}" xr6:coauthVersionLast="40" xr6:coauthVersionMax="40" xr10:uidLastSave="{00000000-0000-0000-0000-000000000000}"/>
  <bookViews>
    <workbookView xWindow="0" yWindow="0" windowWidth="25200" windowHeight="11175" xr2:uid="{4514B27B-7188-42BF-B48F-DFB12105103A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G60" i="1"/>
  <c r="F60" i="1"/>
  <c r="E60" i="1"/>
  <c r="D60" i="1"/>
  <c r="C60" i="1"/>
  <c r="E58" i="1"/>
  <c r="E57" i="1"/>
  <c r="E56" i="1"/>
  <c r="E55" i="1"/>
  <c r="E54" i="1"/>
  <c r="E53" i="1" s="1"/>
  <c r="G53" i="1"/>
  <c r="F53" i="1"/>
  <c r="D53" i="1"/>
  <c r="C53" i="1"/>
  <c r="G45" i="1"/>
  <c r="G44" i="1" s="1"/>
  <c r="F45" i="1"/>
  <c r="D45" i="1"/>
  <c r="C45" i="1"/>
  <c r="E45" i="1" s="1"/>
  <c r="E44" i="1" s="1"/>
  <c r="F44" i="1"/>
  <c r="D44" i="1"/>
  <c r="E42" i="1"/>
  <c r="G41" i="1"/>
  <c r="G38" i="1" s="1"/>
  <c r="F41" i="1"/>
  <c r="D41" i="1"/>
  <c r="C41" i="1"/>
  <c r="C38" i="1" s="1"/>
  <c r="H40" i="1"/>
  <c r="E40" i="1"/>
  <c r="E39" i="1"/>
  <c r="F38" i="1"/>
  <c r="D38" i="1"/>
  <c r="H37" i="1"/>
  <c r="G37" i="1"/>
  <c r="F37" i="1"/>
  <c r="D37" i="1"/>
  <c r="E37" i="1" s="1"/>
  <c r="C37" i="1"/>
  <c r="H36" i="1"/>
  <c r="G36" i="1"/>
  <c r="F36" i="1"/>
  <c r="D36" i="1"/>
  <c r="C36" i="1"/>
  <c r="E36" i="1" s="1"/>
  <c r="H35" i="1"/>
  <c r="G35" i="1"/>
  <c r="F35" i="1"/>
  <c r="F29" i="1" s="1"/>
  <c r="F47" i="1" s="1"/>
  <c r="D35" i="1"/>
  <c r="E35" i="1" s="1"/>
  <c r="C35" i="1"/>
  <c r="H34" i="1"/>
  <c r="C34" i="1"/>
  <c r="E34" i="1" s="1"/>
  <c r="G33" i="1"/>
  <c r="H33" i="1" s="1"/>
  <c r="F33" i="1"/>
  <c r="D33" i="1"/>
  <c r="C33" i="1"/>
  <c r="E33" i="1" s="1"/>
  <c r="G32" i="1"/>
  <c r="H32" i="1" s="1"/>
  <c r="F32" i="1"/>
  <c r="E32" i="1"/>
  <c r="D32" i="1"/>
  <c r="C32" i="1"/>
  <c r="G31" i="1"/>
  <c r="H31" i="1" s="1"/>
  <c r="F31" i="1"/>
  <c r="D31" i="1"/>
  <c r="C31" i="1"/>
  <c r="E31" i="1" s="1"/>
  <c r="G30" i="1"/>
  <c r="H30" i="1" s="1"/>
  <c r="F30" i="1"/>
  <c r="E30" i="1"/>
  <c r="D30" i="1"/>
  <c r="D29" i="1" s="1"/>
  <c r="D47" i="1" s="1"/>
  <c r="C30" i="1"/>
  <c r="G29" i="1"/>
  <c r="C29" i="1"/>
  <c r="C47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E21" i="1" s="1"/>
  <c r="H10" i="1"/>
  <c r="E10" i="1"/>
  <c r="E29" i="1" l="1"/>
  <c r="G47" i="1"/>
  <c r="H47" i="1" s="1"/>
  <c r="H29" i="1"/>
  <c r="H41" i="1"/>
  <c r="H38" i="1" s="1"/>
  <c r="H45" i="1"/>
  <c r="H44" i="1" s="1"/>
  <c r="E41" i="1"/>
  <c r="E38" i="1" s="1"/>
  <c r="E47" i="1" l="1"/>
</calcChain>
</file>

<file path=xl/sharedStrings.xml><?xml version="1.0" encoding="utf-8"?>
<sst xmlns="http://schemas.openxmlformats.org/spreadsheetml/2006/main" count="64" uniqueCount="38">
  <si>
    <t>GOBIERNO CONSTITUCIONAL DEL ESTADO DE CHIAPAS</t>
  </si>
  <si>
    <t>GOBIERNO ESTATAL</t>
  </si>
  <si>
    <t>ESTADO ANALÍTICO DE INGRESOS POR RUBROS</t>
  </si>
  <si>
    <t>DEL 1 DE ENERO AL 30 DE JUNIO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</si>
  <si>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</si>
  <si>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</si>
  <si>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</si>
  <si>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</si>
  <si>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</si>
  <si>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</si>
  <si>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</si>
  <si>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</si>
  <si>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</si>
  <si>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</si>
  <si>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</si>
  <si>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</si>
  <si>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</si>
  <si>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</si>
  <si>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</si>
  <si>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</si>
  <si>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</si>
  <si>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</si>
  <si>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</si>
  <si>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</si>
  <si>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</si>
  <si>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</si>
  <si>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</si>
  <si>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</si>
  <si>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</si>
  <si>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</si>
  <si>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</si>
  <si>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</si>
  <si>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1 Participaciones</t>
  </si>
  <si>
    <t>2 Incentivos</t>
  </si>
  <si>
    <t>3 Aportaciones</t>
  </si>
  <si>
    <t>4 Convenios</t>
  </si>
  <si>
    <t>5 Fondos Distintos</t>
  </si>
  <si>
    <t>6 Transferencias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</si>
</sst>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horizontal="center" vertical="center" wrapText="1"/>
    </xf>
    <xf numFmtId="165" fontId="13" fillId="4" borderId="15" xfId="2" applyNumberFormat="1" applyFont="1" applyFill="1" applyBorder="1" applyAlignment="1">
      <alignment horizontal="center"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2" fillId="6" borderId="0" xfId="2" applyFont="1" applyFill="1" applyAlignment="1">
      <alignment horizontal="justify" vertical="top" wrapText="1"/>
    </xf>
    <xf numFmtId="165" fontId="10" fillId="6" borderId="0" xfId="2" applyNumberFormat="1" applyFont="1" applyFill="1" applyAlignment="1">
      <alignment horizontal="right" vertical="top" wrapText="1"/>
    </xf>
    <xf numFmtId="0" fontId="13" fillId="0" borderId="0" xfId="2" applyFont="1"/>
    <xf numFmtId="0" fontId="13" fillId="0" borderId="0" xfId="2" applyFont="1" applyAlignment="1">
      <alignment horizontal="right"/>
    </xf>
    <xf numFmtId="0" fontId="2" fillId="0" borderId="0" xfId="0" applyFont="1"/>
    <xf numFmtId="0" fontId="13" fillId="7" borderId="0" xfId="2" applyFont="1" applyFill="1" applyAlignment="1">
      <alignment horizontal="justify" vertical="top"/>
    </xf>
    <xf numFmtId="165" fontId="13" fillId="7" borderId="0" xfId="2" applyNumberFormat="1" applyFont="1" applyFill="1" applyAlignment="1">
      <alignment vertical="top"/>
    </xf>
    <xf numFmtId="0" fontId="13" fillId="0" borderId="0" xfId="2" applyFont="1" applyAlignment="1">
      <alignment vertical="top"/>
    </xf>
    <xf numFmtId="0" fontId="13" fillId="0" borderId="0" xfId="2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C7BC9101-DB33-421D-820D-5CBD87924FEB}"/>
    <cellStyle name="Normal 6 2 2 2 2 2 5 5" xfId="1" xr:uid="{0539732F-0655-43A4-80BA-924668418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AB76-EF9D-478D-8ECC-1D2E80F86AF7}">
  <dimension ref="A1:P62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1733508223</v>
      </c>
      <c r="D10" s="19">
        <v>403658537</v>
      </c>
      <c r="E10" s="19">
        <f>C10+D10</f>
        <v>2137166760</v>
      </c>
      <c r="F10" s="19">
        <v>1315038185</v>
      </c>
      <c r="G10" s="19">
        <v>1315038185</v>
      </c>
      <c r="H10" s="20">
        <f>SUM(G10-C10)</f>
        <v>-418470038</v>
      </c>
      <c r="I10" s="21"/>
    </row>
    <row r="11" spans="1:9" s="22" customFormat="1" ht="15" customHeight="1" x14ac:dyDescent="0.25">
      <c r="A11" s="17" t="s">
        <v>16</v>
      </c>
      <c r="B11" s="23"/>
      <c r="C11" s="18">
        <v>1835943868</v>
      </c>
      <c r="D11" s="19">
        <v>504824079</v>
      </c>
      <c r="E11" s="19">
        <f>C11+D11</f>
        <v>2340767947</v>
      </c>
      <c r="F11" s="19">
        <v>504824079</v>
      </c>
      <c r="G11" s="19">
        <v>504824079</v>
      </c>
      <c r="H11" s="20">
        <f>SUM(G11-C11)</f>
        <v>-1331119789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C12+D12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1594390591</v>
      </c>
      <c r="D13" s="18">
        <v>225922345</v>
      </c>
      <c r="E13" s="19">
        <f t="shared" ref="E13:E18" si="0">C13+D13</f>
        <v>1820312936</v>
      </c>
      <c r="F13" s="18">
        <v>1201372649</v>
      </c>
      <c r="G13" s="18">
        <v>1201372649</v>
      </c>
      <c r="H13" s="20">
        <f>SUM(G13-C13)</f>
        <v>-393017942</v>
      </c>
      <c r="I13" s="21"/>
    </row>
    <row r="14" spans="1:9" s="22" customFormat="1" ht="15" customHeight="1" x14ac:dyDescent="0.25">
      <c r="A14" s="17" t="s">
        <v>19</v>
      </c>
      <c r="B14" s="23"/>
      <c r="C14" s="18">
        <v>145646000</v>
      </c>
      <c r="D14" s="19">
        <v>507025968</v>
      </c>
      <c r="E14" s="19">
        <f t="shared" si="0"/>
        <v>652671968</v>
      </c>
      <c r="F14" s="19">
        <v>579800689</v>
      </c>
      <c r="G14" s="19">
        <v>579800689</v>
      </c>
      <c r="H14" s="20">
        <f t="shared" ref="H14:H19" si="1">SUM(G14-C14)</f>
        <v>434154689</v>
      </c>
      <c r="I14" s="21"/>
    </row>
    <row r="15" spans="1:9" s="22" customFormat="1" ht="15" customHeight="1" x14ac:dyDescent="0.25">
      <c r="A15" s="17" t="s">
        <v>20</v>
      </c>
      <c r="B15" s="23"/>
      <c r="C15" s="18">
        <v>1058735121</v>
      </c>
      <c r="D15" s="19">
        <v>126258644</v>
      </c>
      <c r="E15" s="19">
        <f t="shared" si="0"/>
        <v>1184993765</v>
      </c>
      <c r="F15" s="19">
        <v>217345057</v>
      </c>
      <c r="G15" s="19">
        <v>217345057</v>
      </c>
      <c r="H15" s="20">
        <f t="shared" si="1"/>
        <v>-841390064</v>
      </c>
      <c r="I15" s="21"/>
    </row>
    <row r="16" spans="1:9" s="22" customFormat="1" ht="30" customHeight="1" x14ac:dyDescent="0.25">
      <c r="A16" s="17" t="s">
        <v>21</v>
      </c>
      <c r="B16" s="23"/>
      <c r="C16" s="18">
        <v>278407693</v>
      </c>
      <c r="D16" s="18">
        <v>49734304</v>
      </c>
      <c r="E16" s="19">
        <f t="shared" si="0"/>
        <v>328141997</v>
      </c>
      <c r="F16" s="18">
        <v>148266286</v>
      </c>
      <c r="G16" s="18">
        <v>148266286</v>
      </c>
      <c r="H16" s="20">
        <f t="shared" si="1"/>
        <v>-130141407</v>
      </c>
      <c r="I16" s="21"/>
    </row>
    <row r="17" spans="1:11" s="22" customFormat="1" ht="43.5" customHeight="1" x14ac:dyDescent="0.25">
      <c r="A17" s="17" t="s">
        <v>22</v>
      </c>
      <c r="B17" s="23"/>
      <c r="C17" s="19">
        <v>107910102738</v>
      </c>
      <c r="D17" s="19">
        <v>2276034016</v>
      </c>
      <c r="E17" s="19">
        <f t="shared" si="0"/>
        <v>110186136754</v>
      </c>
      <c r="F17" s="19">
        <v>59881270379</v>
      </c>
      <c r="G17" s="19">
        <v>59881270379</v>
      </c>
      <c r="H17" s="20">
        <f t="shared" si="1"/>
        <v>-48028832359</v>
      </c>
      <c r="I17" s="21"/>
    </row>
    <row r="18" spans="1:11" s="22" customFormat="1" ht="30" customHeight="1" x14ac:dyDescent="0.25">
      <c r="A18" s="17" t="s">
        <v>23</v>
      </c>
      <c r="B18" s="23"/>
      <c r="C18" s="19">
        <v>9278941726</v>
      </c>
      <c r="D18" s="19">
        <v>-382441652</v>
      </c>
      <c r="E18" s="19">
        <f t="shared" si="0"/>
        <v>8896500074</v>
      </c>
      <c r="F18" s="19">
        <v>4269660271</v>
      </c>
      <c r="G18" s="19">
        <v>4269660271</v>
      </c>
      <c r="H18" s="20">
        <f t="shared" si="1"/>
        <v>-5009281455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SUM(C10:C20)</f>
        <v>123835675960</v>
      </c>
      <c r="D21" s="28">
        <f>SUM(D10:D20)</f>
        <v>3711016241</v>
      </c>
      <c r="E21" s="28">
        <f>SUM(E10:E20)</f>
        <v>127546692201</v>
      </c>
      <c r="F21" s="28">
        <f t="shared" ref="F21:G21" si="2">SUM(F10:F20)</f>
        <v>68117577595</v>
      </c>
      <c r="G21" s="28">
        <f t="shared" si="2"/>
        <v>68117577595</v>
      </c>
      <c r="H21" s="29">
        <f>SUM(G21-C21)</f>
        <v>-55718098365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 t="shared" ref="C29:H29" si="3">SUM(C30:C37)</f>
        <v>123557268267</v>
      </c>
      <c r="D29" s="47">
        <f t="shared" si="3"/>
        <v>3647183633</v>
      </c>
      <c r="E29" s="47">
        <f t="shared" si="3"/>
        <v>127204451900</v>
      </c>
      <c r="F29" s="47">
        <f t="shared" si="3"/>
        <v>67955213005</v>
      </c>
      <c r="G29" s="47">
        <f t="shared" si="3"/>
        <v>67955213005</v>
      </c>
      <c r="H29" s="47">
        <f t="shared" si="3"/>
        <v>-55602055262</v>
      </c>
      <c r="I29" s="48"/>
    </row>
    <row r="30" spans="1:11" s="22" customFormat="1" ht="15" customHeight="1" x14ac:dyDescent="0.25">
      <c r="B30" s="49" t="s">
        <v>15</v>
      </c>
      <c r="C30" s="19">
        <f>C10</f>
        <v>1733508223</v>
      </c>
      <c r="D30" s="19">
        <f>D10</f>
        <v>403658537</v>
      </c>
      <c r="E30" s="19">
        <f t="shared" ref="E30:E37" si="4">C30+D30</f>
        <v>2137166760</v>
      </c>
      <c r="F30" s="19">
        <f>F10</f>
        <v>1315038185</v>
      </c>
      <c r="G30" s="19">
        <f>G10</f>
        <v>1315038185</v>
      </c>
      <c r="H30" s="19">
        <f t="shared" ref="H30:H35" si="5">G30-C30</f>
        <v>-418470038</v>
      </c>
      <c r="I30" s="48"/>
    </row>
    <row r="31" spans="1:11" s="22" customFormat="1" ht="15" customHeight="1" x14ac:dyDescent="0.25">
      <c r="B31" s="49" t="s">
        <v>16</v>
      </c>
      <c r="C31" s="19">
        <f>C11</f>
        <v>1835943868</v>
      </c>
      <c r="D31" s="19">
        <f>D11</f>
        <v>504824079</v>
      </c>
      <c r="E31" s="19">
        <f t="shared" si="4"/>
        <v>2340767947</v>
      </c>
      <c r="F31" s="19">
        <f>F11</f>
        <v>504824079</v>
      </c>
      <c r="G31" s="19">
        <f>G11</f>
        <v>504824079</v>
      </c>
      <c r="H31" s="19">
        <f t="shared" si="5"/>
        <v>-1331119789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6">C12</f>
        <v>0</v>
      </c>
      <c r="D32" s="19">
        <f t="shared" si="6"/>
        <v>0</v>
      </c>
      <c r="E32" s="19">
        <f t="shared" si="4"/>
        <v>0</v>
      </c>
      <c r="F32" s="19">
        <f t="shared" ref="F32:G35" si="7">F12</f>
        <v>0</v>
      </c>
      <c r="G32" s="19">
        <f t="shared" si="7"/>
        <v>0</v>
      </c>
      <c r="H32" s="19">
        <f t="shared" si="5"/>
        <v>0</v>
      </c>
      <c r="I32" s="48"/>
    </row>
    <row r="33" spans="1:16" s="22" customFormat="1" ht="15" customHeight="1" x14ac:dyDescent="0.25">
      <c r="B33" s="49" t="s">
        <v>18</v>
      </c>
      <c r="C33" s="19">
        <f t="shared" si="6"/>
        <v>1594390591</v>
      </c>
      <c r="D33" s="19">
        <f t="shared" si="6"/>
        <v>225922345</v>
      </c>
      <c r="E33" s="19">
        <f t="shared" si="4"/>
        <v>1820312936</v>
      </c>
      <c r="F33" s="19">
        <f t="shared" si="7"/>
        <v>1201372649</v>
      </c>
      <c r="G33" s="19">
        <f t="shared" si="7"/>
        <v>1201372649</v>
      </c>
      <c r="H33" s="19">
        <f t="shared" si="5"/>
        <v>-393017942</v>
      </c>
      <c r="I33" s="48"/>
    </row>
    <row r="34" spans="1:16" s="22" customFormat="1" ht="15" customHeight="1" x14ac:dyDescent="0.25">
      <c r="B34" s="49" t="s">
        <v>19</v>
      </c>
      <c r="C34" s="19">
        <f t="shared" si="6"/>
        <v>145646000</v>
      </c>
      <c r="D34" s="19">
        <v>492927664</v>
      </c>
      <c r="E34" s="19">
        <f t="shared" si="4"/>
        <v>638573664</v>
      </c>
      <c r="F34" s="19">
        <v>565702385</v>
      </c>
      <c r="G34" s="19">
        <v>565702385</v>
      </c>
      <c r="H34" s="19">
        <f t="shared" si="5"/>
        <v>420056385</v>
      </c>
      <c r="I34" s="48"/>
      <c r="L34" s="50"/>
      <c r="O34" s="50"/>
      <c r="P34" s="50"/>
    </row>
    <row r="35" spans="1:16" s="22" customFormat="1" ht="15" customHeight="1" x14ac:dyDescent="0.25">
      <c r="B35" s="49" t="s">
        <v>20</v>
      </c>
      <c r="C35" s="19">
        <f t="shared" si="6"/>
        <v>1058735121</v>
      </c>
      <c r="D35" s="19">
        <f t="shared" si="6"/>
        <v>126258644</v>
      </c>
      <c r="E35" s="19">
        <f t="shared" si="4"/>
        <v>1184993765</v>
      </c>
      <c r="F35" s="19">
        <f t="shared" si="7"/>
        <v>217345057</v>
      </c>
      <c r="G35" s="19">
        <f t="shared" si="7"/>
        <v>217345057</v>
      </c>
      <c r="H35" s="19">
        <f t="shared" si="5"/>
        <v>-841390064</v>
      </c>
      <c r="I35" s="48"/>
    </row>
    <row r="36" spans="1:16" s="22" customFormat="1" ht="39.75" customHeight="1" x14ac:dyDescent="0.25">
      <c r="B36" s="49" t="s">
        <v>22</v>
      </c>
      <c r="C36" s="19">
        <f>C17</f>
        <v>107910102738</v>
      </c>
      <c r="D36" s="19">
        <f>D17</f>
        <v>2276034016</v>
      </c>
      <c r="E36" s="19">
        <f t="shared" si="4"/>
        <v>110186136754</v>
      </c>
      <c r="F36" s="19">
        <f>F17</f>
        <v>59881270379</v>
      </c>
      <c r="G36" s="19">
        <f>G17</f>
        <v>59881270379</v>
      </c>
      <c r="H36" s="19">
        <f>SUM(G36-C36)</f>
        <v>-48028832359</v>
      </c>
      <c r="I36" s="48"/>
    </row>
    <row r="37" spans="1:16" s="22" customFormat="1" ht="30" customHeight="1" x14ac:dyDescent="0.25">
      <c r="B37" s="49" t="s">
        <v>23</v>
      </c>
      <c r="C37" s="19">
        <f>C18</f>
        <v>9278941726</v>
      </c>
      <c r="D37" s="19">
        <f>D18</f>
        <v>-382441652</v>
      </c>
      <c r="E37" s="19">
        <f t="shared" si="4"/>
        <v>8896500074</v>
      </c>
      <c r="F37" s="19">
        <f>F18</f>
        <v>4269660271</v>
      </c>
      <c r="G37" s="19">
        <f>G18</f>
        <v>4269660271</v>
      </c>
      <c r="H37" s="19">
        <f>G37-C37</f>
        <v>-5009281455</v>
      </c>
      <c r="I37" s="48"/>
    </row>
    <row r="38" spans="1:16" s="22" customFormat="1" ht="52.5" customHeight="1" x14ac:dyDescent="0.25">
      <c r="A38" s="45" t="s">
        <v>29</v>
      </c>
      <c r="B38" s="46"/>
      <c r="C38" s="51">
        <f t="shared" ref="C38:H38" si="8">SUM(C39:C42)</f>
        <v>278407693</v>
      </c>
      <c r="D38" s="51">
        <f>SUM(D39:D42)</f>
        <v>63832608</v>
      </c>
      <c r="E38" s="51">
        <f t="shared" si="8"/>
        <v>342240301</v>
      </c>
      <c r="F38" s="51">
        <f>SUM(F39:F42)</f>
        <v>162364590</v>
      </c>
      <c r="G38" s="51">
        <f t="shared" si="8"/>
        <v>162364590</v>
      </c>
      <c r="H38" s="51">
        <f t="shared" si="8"/>
        <v>-116043103</v>
      </c>
      <c r="I38" s="48"/>
    </row>
    <row r="39" spans="1:16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6" s="22" customFormat="1" ht="15" customHeight="1" x14ac:dyDescent="0.25">
      <c r="B40" s="49" t="s">
        <v>19</v>
      </c>
      <c r="C40" s="18">
        <v>0</v>
      </c>
      <c r="D40" s="19">
        <v>14098304</v>
      </c>
      <c r="E40" s="19">
        <f>SUM(C40:D40)</f>
        <v>14098304</v>
      </c>
      <c r="F40" s="19">
        <v>14098304</v>
      </c>
      <c r="G40" s="19">
        <v>14098304</v>
      </c>
      <c r="H40" s="19">
        <f>SUM(G40-C40)</f>
        <v>14098304</v>
      </c>
      <c r="I40" s="48"/>
    </row>
    <row r="41" spans="1:16" s="22" customFormat="1" ht="30" customHeight="1" x14ac:dyDescent="0.25">
      <c r="B41" s="49" t="s">
        <v>21</v>
      </c>
      <c r="C41" s="19">
        <f>C16</f>
        <v>278407693</v>
      </c>
      <c r="D41" s="19">
        <f>D16</f>
        <v>49734304</v>
      </c>
      <c r="E41" s="19">
        <f t="shared" ref="E41" si="9">C41+D41</f>
        <v>328141997</v>
      </c>
      <c r="F41" s="19">
        <f>F16</f>
        <v>148266286</v>
      </c>
      <c r="G41" s="19">
        <f>G16</f>
        <v>148266286</v>
      </c>
      <c r="H41" s="19">
        <f>SUM(G41-C41)</f>
        <v>-130141407</v>
      </c>
      <c r="I41" s="48"/>
    </row>
    <row r="42" spans="1:16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6" s="22" customFormat="1" ht="5.0999999999999996" customHeight="1" x14ac:dyDescent="0.25">
      <c r="A43" s="52"/>
      <c r="B43" s="52"/>
      <c r="C43" s="53"/>
      <c r="D43" s="53"/>
      <c r="E43" s="19"/>
      <c r="F43" s="54"/>
      <c r="G43" s="54"/>
      <c r="H43" s="54"/>
      <c r="I43" s="48"/>
    </row>
    <row r="44" spans="1:16" s="22" customFormat="1" ht="15" customHeight="1" x14ac:dyDescent="0.25">
      <c r="A44" s="45" t="s">
        <v>30</v>
      </c>
      <c r="B44" s="46"/>
      <c r="C44" s="47">
        <v>0</v>
      </c>
      <c r="D44" s="51">
        <f>D45</f>
        <v>0</v>
      </c>
      <c r="E44" s="51">
        <f>E45</f>
        <v>0</v>
      </c>
      <c r="F44" s="51">
        <f>F45</f>
        <v>0</v>
      </c>
      <c r="G44" s="51">
        <f>G45</f>
        <v>0</v>
      </c>
      <c r="H44" s="51">
        <f>H45</f>
        <v>0</v>
      </c>
      <c r="I44" s="48"/>
    </row>
    <row r="45" spans="1:16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6" s="3" customFormat="1" ht="2.25" customHeight="1" x14ac:dyDescent="0.2">
      <c r="A46" s="55"/>
      <c r="B46" s="55"/>
      <c r="C46" s="56"/>
      <c r="D46" s="56"/>
      <c r="E46" s="56"/>
      <c r="F46" s="56"/>
      <c r="G46" s="56"/>
      <c r="H46" s="56"/>
      <c r="I46" s="2"/>
    </row>
    <row r="47" spans="1:16" s="3" customFormat="1" ht="15.75" customHeight="1" x14ac:dyDescent="0.2">
      <c r="A47" s="27" t="s">
        <v>25</v>
      </c>
      <c r="B47" s="27"/>
      <c r="C47" s="28">
        <f>C29+C38+C44</f>
        <v>123835675960</v>
      </c>
      <c r="D47" s="28">
        <f>D29+D38+D44</f>
        <v>3711016241</v>
      </c>
      <c r="E47" s="28">
        <f t="shared" ref="E47:G47" si="10">E29+E38+E44</f>
        <v>127546692201</v>
      </c>
      <c r="F47" s="28">
        <f t="shared" si="10"/>
        <v>68117577595</v>
      </c>
      <c r="G47" s="28">
        <f t="shared" si="10"/>
        <v>68117577595</v>
      </c>
      <c r="H47" s="29">
        <f>SUM(G47-C47)</f>
        <v>-55718098365</v>
      </c>
      <c r="I47" s="12"/>
      <c r="K47" s="30"/>
    </row>
    <row r="48" spans="1:16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7"/>
      <c r="B49" s="57"/>
      <c r="C49" s="57"/>
      <c r="D49" s="57"/>
      <c r="E49" s="57"/>
      <c r="I49" s="2"/>
    </row>
    <row r="50" spans="1:9" s="3" customFormat="1" ht="14.25" x14ac:dyDescent="0.2">
      <c r="A50" s="58" t="s">
        <v>31</v>
      </c>
      <c r="B50" s="58"/>
      <c r="C50" s="58"/>
      <c r="D50" s="58"/>
      <c r="E50" s="58"/>
      <c r="F50" s="59"/>
      <c r="G50" s="59"/>
      <c r="H50" s="59"/>
      <c r="I50" s="60"/>
    </row>
    <row r="51" spans="1:9" x14ac:dyDescent="0.25">
      <c r="D51" s="61"/>
      <c r="G51" s="30"/>
    </row>
    <row r="53" spans="1:9" ht="39.75" customHeight="1" x14ac:dyDescent="0.25">
      <c r="B53" s="62" t="s">
        <v>22</v>
      </c>
      <c r="C53" s="63">
        <f>SUM(C54:C58)</f>
        <v>107910102738</v>
      </c>
      <c r="D53" s="63">
        <f t="shared" ref="D53:G53" si="11">SUM(D54:D58)</f>
        <v>2276034016</v>
      </c>
      <c r="E53" s="63">
        <f t="shared" si="11"/>
        <v>110186136754</v>
      </c>
      <c r="F53" s="63">
        <f t="shared" si="11"/>
        <v>59881270379</v>
      </c>
      <c r="G53" s="63">
        <f t="shared" si="11"/>
        <v>59881270379</v>
      </c>
    </row>
    <row r="54" spans="1:9" s="66" customFormat="1" x14ac:dyDescent="0.25">
      <c r="A54" s="64"/>
      <c r="B54" s="65" t="s">
        <v>32</v>
      </c>
      <c r="C54" s="19">
        <v>42200521728</v>
      </c>
      <c r="D54" s="19">
        <v>2854726864</v>
      </c>
      <c r="E54" s="19">
        <f>C54+D54</f>
        <v>45055248592</v>
      </c>
      <c r="F54" s="19">
        <v>26950223337</v>
      </c>
      <c r="G54" s="19">
        <v>26950223337</v>
      </c>
      <c r="H54" s="64"/>
    </row>
    <row r="55" spans="1:9" x14ac:dyDescent="0.25">
      <c r="B55" s="65" t="s">
        <v>33</v>
      </c>
      <c r="C55" s="19">
        <v>2930259368</v>
      </c>
      <c r="D55" s="19">
        <v>852891819</v>
      </c>
      <c r="E55" s="19">
        <f t="shared" ref="E55:E58" si="12">C55+D55</f>
        <v>3783151187</v>
      </c>
      <c r="F55" s="19">
        <v>1904418306</v>
      </c>
      <c r="G55" s="19">
        <v>1904418306</v>
      </c>
    </row>
    <row r="56" spans="1:9" x14ac:dyDescent="0.25">
      <c r="B56" s="65" t="s">
        <v>34</v>
      </c>
      <c r="C56" s="19">
        <v>62605526309</v>
      </c>
      <c r="D56" s="19">
        <v>-1645769262</v>
      </c>
      <c r="E56" s="19">
        <f t="shared" si="12"/>
        <v>60959757047</v>
      </c>
      <c r="F56" s="19">
        <v>30720894387</v>
      </c>
      <c r="G56" s="19">
        <v>30720894387</v>
      </c>
    </row>
    <row r="57" spans="1:9" x14ac:dyDescent="0.25">
      <c r="B57" s="65" t="s">
        <v>35</v>
      </c>
      <c r="C57" s="19">
        <v>17244113</v>
      </c>
      <c r="D57" s="19">
        <v>216617890</v>
      </c>
      <c r="E57" s="19">
        <f t="shared" si="12"/>
        <v>233862003</v>
      </c>
      <c r="F57" s="19">
        <v>230327232</v>
      </c>
      <c r="G57" s="19">
        <v>230327232</v>
      </c>
    </row>
    <row r="58" spans="1:9" x14ac:dyDescent="0.25">
      <c r="B58" s="65" t="s">
        <v>36</v>
      </c>
      <c r="C58" s="19">
        <v>156551220</v>
      </c>
      <c r="D58" s="19">
        <v>-2433295</v>
      </c>
      <c r="E58" s="19">
        <f t="shared" si="12"/>
        <v>154117925</v>
      </c>
      <c r="F58" s="19">
        <v>75407117</v>
      </c>
      <c r="G58" s="19">
        <v>75407117</v>
      </c>
    </row>
    <row r="59" spans="1:9" x14ac:dyDescent="0.25">
      <c r="C59" s="19"/>
      <c r="D59" s="19"/>
      <c r="E59" s="19"/>
      <c r="F59" s="19"/>
      <c r="G59" s="19"/>
    </row>
    <row r="60" spans="1:9" ht="30.75" customHeight="1" x14ac:dyDescent="0.25">
      <c r="B60" s="67" t="s">
        <v>23</v>
      </c>
      <c r="C60" s="68">
        <f>SUM(C61)</f>
        <v>9278941726</v>
      </c>
      <c r="D60" s="68">
        <f t="shared" ref="D60:G60" si="13">SUM(D61)</f>
        <v>-382441652</v>
      </c>
      <c r="E60" s="68">
        <f t="shared" si="13"/>
        <v>8896500074</v>
      </c>
      <c r="F60" s="68">
        <f t="shared" si="13"/>
        <v>4269660271</v>
      </c>
      <c r="G60" s="68">
        <f t="shared" si="13"/>
        <v>4269660271</v>
      </c>
    </row>
    <row r="61" spans="1:9" s="71" customFormat="1" ht="28.5" customHeight="1" x14ac:dyDescent="0.25">
      <c r="A61" s="69"/>
      <c r="B61" s="70" t="s">
        <v>37</v>
      </c>
      <c r="C61" s="50">
        <v>9278941726</v>
      </c>
      <c r="D61" s="50">
        <v>-382441652</v>
      </c>
      <c r="E61" s="19">
        <f t="shared" ref="E61" si="14">C61+D61</f>
        <v>8896500074</v>
      </c>
      <c r="F61" s="50">
        <v>4269660271</v>
      </c>
      <c r="G61" s="50">
        <v>4269660271</v>
      </c>
      <c r="H61" s="69"/>
    </row>
    <row r="62" spans="1:9" x14ac:dyDescent="0.25">
      <c r="B62" s="72"/>
      <c r="C62" s="19"/>
      <c r="D62" s="19"/>
      <c r="E62" s="19"/>
      <c r="F62" s="19"/>
      <c r="G62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2024-07-29T20:07:41Z</dcterms:created>
  <dcterms:modified xsi:type="dcterms:W3CDTF">2024-07-29T20:07:41Z</dcterms:modified>
</cp:coreProperties>
</file>