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6A211CFD-2B09-4A10-92EF-EE7C000C72DA}" xr6:coauthVersionLast="40" xr6:coauthVersionMax="40" xr10:uidLastSave="{00000000-0000-0000-0000-000000000000}"/>
  <bookViews>
    <workbookView xWindow="0" yWindow="0" windowWidth="25200" windowHeight="11175" xr2:uid="{851D242A-4EC0-4C2D-8CB2-A158B7ED939B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I171" i="1"/>
  <c r="F171" i="1"/>
  <c r="F170" i="1"/>
  <c r="I170" i="1" s="1"/>
  <c r="H168" i="1"/>
  <c r="G168" i="1"/>
  <c r="F168" i="1"/>
  <c r="I168" i="1" s="1"/>
  <c r="E168" i="1"/>
  <c r="D168" i="1"/>
  <c r="F167" i="1"/>
  <c r="I167" i="1" s="1"/>
  <c r="I166" i="1"/>
  <c r="F166" i="1"/>
  <c r="F165" i="1"/>
  <c r="I165" i="1" s="1"/>
  <c r="H163" i="1"/>
  <c r="G163" i="1"/>
  <c r="F163" i="1"/>
  <c r="I163" i="1" s="1"/>
  <c r="E163" i="1"/>
  <c r="D163" i="1"/>
  <c r="F162" i="1"/>
  <c r="I162" i="1" s="1"/>
  <c r="I161" i="1"/>
  <c r="F161" i="1"/>
  <c r="H160" i="1"/>
  <c r="H153" i="1" s="1"/>
  <c r="H94" i="1" s="1"/>
  <c r="G160" i="1"/>
  <c r="F160" i="1"/>
  <c r="I160" i="1" s="1"/>
  <c r="D160" i="1"/>
  <c r="I159" i="1"/>
  <c r="F159" i="1"/>
  <c r="I158" i="1"/>
  <c r="F158" i="1"/>
  <c r="I157" i="1"/>
  <c r="F157" i="1"/>
  <c r="I156" i="1"/>
  <c r="F156" i="1"/>
  <c r="I155" i="1"/>
  <c r="F155" i="1"/>
  <c r="G153" i="1"/>
  <c r="F153" i="1"/>
  <c r="I153" i="1" s="1"/>
  <c r="E153" i="1"/>
  <c r="D153" i="1"/>
  <c r="I152" i="1"/>
  <c r="F152" i="1"/>
  <c r="I151" i="1"/>
  <c r="F151" i="1"/>
  <c r="I150" i="1"/>
  <c r="F150" i="1"/>
  <c r="H148" i="1"/>
  <c r="G148" i="1"/>
  <c r="F148" i="1"/>
  <c r="I148" i="1" s="1"/>
  <c r="E148" i="1"/>
  <c r="D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H137" i="1"/>
  <c r="G137" i="1"/>
  <c r="F137" i="1"/>
  <c r="I137" i="1" s="1"/>
  <c r="E137" i="1"/>
  <c r="D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H126" i="1"/>
  <c r="G126" i="1"/>
  <c r="F126" i="1"/>
  <c r="I126" i="1" s="1"/>
  <c r="E126" i="1"/>
  <c r="D126" i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H115" i="1"/>
  <c r="G115" i="1"/>
  <c r="F115" i="1"/>
  <c r="I115" i="1" s="1"/>
  <c r="E115" i="1"/>
  <c r="D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H104" i="1"/>
  <c r="G104" i="1"/>
  <c r="F104" i="1"/>
  <c r="I104" i="1" s="1"/>
  <c r="E104" i="1"/>
  <c r="D104" i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H95" i="1"/>
  <c r="G95" i="1"/>
  <c r="G94" i="1" s="1"/>
  <c r="F95" i="1"/>
  <c r="I95" i="1" s="1"/>
  <c r="E95" i="1"/>
  <c r="D95" i="1"/>
  <c r="E94" i="1"/>
  <c r="D94" i="1"/>
  <c r="F94" i="1" s="1"/>
  <c r="I94" i="1" s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H84" i="1"/>
  <c r="G84" i="1"/>
  <c r="E84" i="1"/>
  <c r="D84" i="1"/>
  <c r="F84" i="1" s="1"/>
  <c r="I84" i="1" s="1"/>
  <c r="I83" i="1"/>
  <c r="F83" i="1"/>
  <c r="I82" i="1"/>
  <c r="F82" i="1"/>
  <c r="I81" i="1"/>
  <c r="F81" i="1"/>
  <c r="H79" i="1"/>
  <c r="G79" i="1"/>
  <c r="E79" i="1"/>
  <c r="D79" i="1"/>
  <c r="F79" i="1" s="1"/>
  <c r="I79" i="1" s="1"/>
  <c r="I78" i="1"/>
  <c r="F78" i="1"/>
  <c r="I77" i="1"/>
  <c r="I76" i="1"/>
  <c r="I75" i="1"/>
  <c r="F75" i="1"/>
  <c r="I74" i="1"/>
  <c r="I73" i="1"/>
  <c r="I72" i="1"/>
  <c r="I71" i="1"/>
  <c r="H69" i="1"/>
  <c r="G69" i="1"/>
  <c r="E69" i="1"/>
  <c r="D69" i="1"/>
  <c r="F69" i="1" s="1"/>
  <c r="I69" i="1" s="1"/>
  <c r="I68" i="1"/>
  <c r="F68" i="1"/>
  <c r="I67" i="1"/>
  <c r="F67" i="1"/>
  <c r="I66" i="1"/>
  <c r="F66" i="1"/>
  <c r="H64" i="1"/>
  <c r="G64" i="1"/>
  <c r="E64" i="1"/>
  <c r="D64" i="1"/>
  <c r="F64" i="1" s="1"/>
  <c r="I64" i="1" s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H53" i="1"/>
  <c r="G53" i="1"/>
  <c r="E53" i="1"/>
  <c r="D53" i="1"/>
  <c r="F53" i="1" s="1"/>
  <c r="I53" i="1" s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H42" i="1"/>
  <c r="G42" i="1"/>
  <c r="E42" i="1"/>
  <c r="D42" i="1"/>
  <c r="F42" i="1" s="1"/>
  <c r="I42" i="1" s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H31" i="1"/>
  <c r="G31" i="1"/>
  <c r="E31" i="1"/>
  <c r="D31" i="1"/>
  <c r="F31" i="1" s="1"/>
  <c r="I31" i="1" s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H20" i="1"/>
  <c r="G20" i="1"/>
  <c r="E20" i="1"/>
  <c r="D20" i="1"/>
  <c r="F20" i="1" s="1"/>
  <c r="I20" i="1" s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H11" i="1"/>
  <c r="H10" i="1" s="1"/>
  <c r="H178" i="1" s="1"/>
  <c r="G11" i="1"/>
  <c r="E11" i="1"/>
  <c r="E10" i="1" s="1"/>
  <c r="E178" i="1" s="1"/>
  <c r="D11" i="1"/>
  <c r="F11" i="1" s="1"/>
  <c r="I11" i="1" s="1"/>
  <c r="G10" i="1"/>
  <c r="G178" i="1" s="1"/>
  <c r="D10" i="1"/>
  <c r="F10" i="1" l="1"/>
  <c r="I10" i="1" s="1"/>
  <c r="D178" i="1"/>
  <c r="F178" i="1" s="1"/>
  <c r="I178" i="1" s="1"/>
</calcChain>
</file>

<file path=xl/sharedStrings.xml><?xml version="1.0" encoding="utf-8"?>
<sst xmlns="http://schemas.openxmlformats.org/spreadsheetml/2006/main" count="309" uniqueCount="164">
  <si>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</si>
  <si>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</si>
  <si>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</si>
  <si>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POR OBJETO DEL GASTO (CAPÍTULO Y CONCEPTO)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</si>
  <si>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</si>
  <si>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</si>
  <si>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</si>
  <si>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</si>
  <si>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</si>
  <si>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</si>
  <si>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</si>
  <si>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</si>
  <si>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</si>
  <si>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</si>
  <si>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</si>
  <si>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</si>
  <si>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</si>
  <si>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</si>
  <si>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</si>
  <si>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</si>
  <si>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</si>
  <si>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</si>
  <si>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</si>
  <si>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</si>
  <si>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</si>
  <si>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</si>
  <si>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</si>
  <si>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</si>
  <si>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</si>
  <si>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</si>
  <si>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</si>
  <si>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</si>
  <si>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</si>
  <si>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</si>
  <si>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</si>
  <si>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</si>
  <si>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</si>
  <si>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</si>
  <si>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</si>
  <si>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</si>
  <si>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</si>
  <si>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</si>
  <si>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</si>
  <si>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</si>
  <si>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</si>
  <si>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</si>
  <si>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</si>
  <si>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</si>
  <si>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</si>
  <si>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</si>
  <si>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</si>
  <si>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</si>
  <si>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</si>
  <si>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</si>
  <si>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</si>
  <si>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</si>
  <si>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</si>
  <si>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</si>
  <si>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</si>
  <si>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</si>
  <si>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</si>
  <si>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</si>
  <si>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</si>
  <si>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</si>
  <si>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</si>
  <si>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</si>
  <si>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</si>
  <si>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</si>
  <si>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</si>
  <si>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</si>
  <si>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</si>
  <si>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</si>
  <si>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</si>
  <si>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</si>
  <si>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</si>
  <si>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</si>
  <si>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</si>
  <si>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</si>
  <si>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</si>
  <si>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</si>
  <si>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</si>
  <si>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</si>
  <si>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</si>
  <si>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</si>
  <si>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</si>
  <si>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</si>
  <si>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</si>
  <si>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</si>
  <si>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</si>
  <si>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</si>
  <si>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</si>
  <si>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</si>
  <si>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</si>
  <si>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</si>
  <si>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</si>
  <si>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</si>
  <si>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</si>
  <si>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</si>
  <si>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</si>
  <si>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</si>
  <si>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</si>
  <si>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</si>
  <si>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</si>
  <si>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</si>
  <si>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</si>
  <si>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</si>
  <si>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</si>
  <si>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</si>
  <si>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</si>
  <si>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</si>
  <si>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</si>
  <si>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</si>
  <si>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</si>
  <si>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</si>
  <si>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</si>
  <si>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</si>
  <si>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</si>
  <si>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</si>
  <si>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</si>
  <si>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</si>
  <si>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</si>
  <si>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</si>
  <si>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</si>
  <si>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</si>
  <si>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</si>
  <si>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</si>
  <si>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</si>
  <si>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</si>
  <si>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</si>
  <si>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</si>
  <si>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</si>
  <si>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</si>
  <si>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</si>
  <si>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</si>
  <si>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</si>
  <si>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</si>
  <si>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</si>
  <si>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</si>
  <si>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</si>
  <si>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</si>
  <si>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</si>
  <si>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</si>
  <si>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</si>
  <si>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</si>
  <si>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</si>
  <si>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</si>
  <si>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</si>
  <si>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</si>
  <si>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</si>
  <si>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</si>
  <si>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</si>
  <si>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</si>
  <si>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</si>
  <si>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</si>
  <si>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</si>
  <si>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</si>
  <si>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</si>
  <si>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</si>
  <si>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</si>
  <si>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</si>
  <si>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 xml:space="preserve">    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</si>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</sst>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top"/>
    </xf>
    <xf numFmtId="44" fontId="1" fillId="0" borderId="0" applyFont="0" applyFill="0" applyBorder="0" applyAlignment="0" applyProtection="0">
      <alignment vertical="top"/>
    </xf>
    <xf numFmtId="0" fontId="7" fillId="0" borderId="0"/>
  </cellStyleXfs>
  <cellXfs count="5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>
      <alignment vertical="top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center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center" wrapText="1" readingOrder="1"/>
    </xf>
    <xf numFmtId="164" fontId="5" fillId="0" borderId="0" xfId="1" applyNumberFormat="1" applyFont="1" applyBorder="1" applyAlignment="1">
      <alignment horizontal="center" vertical="top" wrapText="1" readingOrder="1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164" fontId="1" fillId="0" borderId="0" xfId="2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justify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justify" vertical="top" wrapText="1"/>
    </xf>
    <xf numFmtId="164" fontId="1" fillId="0" borderId="0" xfId="0" applyNumberFormat="1" applyFont="1" applyBorder="1" applyAlignment="1">
      <alignment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Border="1" applyAlignment="1">
      <alignment horizontal="justify" vertical="top" wrapText="1"/>
    </xf>
    <xf numFmtId="164" fontId="6" fillId="5" borderId="0" xfId="2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justify" vertical="top"/>
    </xf>
    <xf numFmtId="164" fontId="1" fillId="0" borderId="8" xfId="2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justify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1" fillId="0" borderId="0" xfId="0" applyFont="1" applyAlignment="1">
      <alignment horizontal="justify" vertical="top" wrapText="1"/>
    </xf>
    <xf numFmtId="0" fontId="1" fillId="0" borderId="9" xfId="0" applyFont="1" applyBorder="1" applyAlignment="1">
      <alignment horizontal="justify" vertical="top"/>
    </xf>
    <xf numFmtId="0" fontId="1" fillId="0" borderId="9" xfId="0" applyFont="1" applyBorder="1" applyAlignment="1">
      <alignment horizontal="justify" vertical="top" wrapText="1"/>
    </xf>
    <xf numFmtId="164" fontId="1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4" fontId="1" fillId="0" borderId="0" xfId="1" applyNumberFormat="1">
      <alignment vertical="top"/>
    </xf>
  </cellXfs>
  <cellStyles count="4">
    <cellStyle name="Moneda 2" xfId="2" xr:uid="{F96BC596-283A-4C1C-B7AF-C3A59E847337}"/>
    <cellStyle name="Normal" xfId="0" builtinId="0"/>
    <cellStyle name="Normal 2 2" xfId="3" xr:uid="{33A4B0EC-EA06-4761-9855-AAC5A737273A}"/>
    <cellStyle name="Normal 21" xfId="1" xr:uid="{E4333168-19D2-4DC2-967E-6B6558005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3D84F7A-C411-405B-9D92-782C4691E2D7}"/>
            </a:ext>
          </a:extLst>
        </xdr:cNvPr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36B0-10CA-4454-BDF2-229FE0492952}">
  <dimension ref="A1:K179"/>
  <sheetViews>
    <sheetView showGridLines="0" tabSelected="1" topLeftCell="A160" workbookViewId="0">
      <selection sqref="A1:I179"/>
    </sheetView>
  </sheetViews>
  <sheetFormatPr baseColWidth="10" defaultRowHeight="15" x14ac:dyDescent="0.25"/>
  <cols>
    <col min="1" max="1" width="3" style="2" customWidth="1"/>
    <col min="2" max="2" width="3.28515625" style="2" customWidth="1"/>
    <col min="3" max="3" width="40.7109375" style="2" customWidth="1"/>
    <col min="4" max="9" width="16.7109375" style="52" customWidth="1"/>
    <col min="10" max="10" width="13.28515625" bestFit="1" customWidth="1"/>
    <col min="11" max="16" width="14.710937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SUM(D11,D20,D31,D42,D53,D64,D69,D79,D84)</f>
        <v>6955714832</v>
      </c>
      <c r="E10" s="16">
        <f>SUM(E11,E20,E31,E42,E53,E64,E69,E79,E84)</f>
        <v>6251521528</v>
      </c>
      <c r="F10" s="16">
        <f>SUM(D10:E10)</f>
        <v>13207236360</v>
      </c>
      <c r="G10" s="16">
        <f t="shared" ref="G10:H10" si="0">SUM(G11,G20,G31,G42,G53,G64,G69,G79,G84)</f>
        <v>6185817974</v>
      </c>
      <c r="H10" s="16">
        <f t="shared" si="0"/>
        <v>6003316086</v>
      </c>
      <c r="I10" s="16">
        <f>SUM(F10-G10)</f>
        <v>7021418386</v>
      </c>
      <c r="J10" s="17"/>
      <c r="K10" s="18"/>
    </row>
    <row r="11" spans="1:11" s="25" customFormat="1" ht="12.75" customHeight="1" thickTop="1" x14ac:dyDescent="0.25">
      <c r="A11" s="20" t="s">
        <v>15</v>
      </c>
      <c r="B11" s="21" t="s">
        <v>16</v>
      </c>
      <c r="C11" s="21"/>
      <c r="D11" s="22">
        <f>SUM(D13:D19)</f>
        <v>5161445339</v>
      </c>
      <c r="E11" s="22">
        <f>SUM(E13:E19)</f>
        <v>491882308</v>
      </c>
      <c r="F11" s="22">
        <f>SUM(D11:E11)</f>
        <v>5653327647</v>
      </c>
      <c r="G11" s="22">
        <f t="shared" ref="G11:H11" si="1">SUM(G13:G19)</f>
        <v>2130934294</v>
      </c>
      <c r="H11" s="22">
        <f t="shared" si="1"/>
        <v>2039317487</v>
      </c>
      <c r="I11" s="22">
        <f>SUM(F11-G11)</f>
        <v>3522393353</v>
      </c>
      <c r="J11" s="23"/>
      <c r="K11" s="24"/>
    </row>
    <row r="12" spans="1:11" s="27" customFormat="1" ht="3" customHeight="1" x14ac:dyDescent="0.25">
      <c r="A12" s="26"/>
      <c r="B12" s="26"/>
      <c r="C12" s="26"/>
      <c r="D12" s="24"/>
      <c r="E12" s="24"/>
      <c r="F12" s="24"/>
      <c r="G12" s="24"/>
      <c r="H12" s="24"/>
      <c r="I12" s="24"/>
    </row>
    <row r="13" spans="1:11" s="27" customFormat="1" ht="25.5" customHeight="1" x14ac:dyDescent="0.25">
      <c r="A13" s="26"/>
      <c r="B13" s="26" t="s">
        <v>17</v>
      </c>
      <c r="C13" s="28" t="s">
        <v>18</v>
      </c>
      <c r="D13" s="24">
        <v>1508522020</v>
      </c>
      <c r="E13" s="24">
        <v>25939105</v>
      </c>
      <c r="F13" s="24">
        <f>SUM(D13:E13)</f>
        <v>1534461125</v>
      </c>
      <c r="G13" s="24">
        <v>791736591</v>
      </c>
      <c r="H13" s="24">
        <v>722862457</v>
      </c>
      <c r="I13" s="24">
        <f>SUM(F13-G13)</f>
        <v>742724534</v>
      </c>
    </row>
    <row r="14" spans="1:11" s="27" customFormat="1" ht="25.5" customHeight="1" x14ac:dyDescent="0.25">
      <c r="A14" s="26"/>
      <c r="B14" s="26" t="s">
        <v>19</v>
      </c>
      <c r="C14" s="28" t="s">
        <v>20</v>
      </c>
      <c r="D14" s="24">
        <v>1347360417</v>
      </c>
      <c r="E14" s="24">
        <v>288259335</v>
      </c>
      <c r="F14" s="24">
        <f t="shared" ref="F14:F19" si="2">SUM(D14:E14)</f>
        <v>1635619752</v>
      </c>
      <c r="G14" s="24">
        <v>512790048</v>
      </c>
      <c r="H14" s="24">
        <v>508548580</v>
      </c>
      <c r="I14" s="24">
        <f t="shared" ref="I14:I31" si="3">SUM(F14-G14)</f>
        <v>1122829704</v>
      </c>
    </row>
    <row r="15" spans="1:11" s="27" customFormat="1" ht="12.75" customHeight="1" x14ac:dyDescent="0.25">
      <c r="A15" s="26"/>
      <c r="B15" s="26" t="s">
        <v>21</v>
      </c>
      <c r="C15" s="26" t="s">
        <v>22</v>
      </c>
      <c r="D15" s="24">
        <v>1105978512</v>
      </c>
      <c r="E15" s="24">
        <v>75838424</v>
      </c>
      <c r="F15" s="24">
        <f>SUM(D15:E15)</f>
        <v>1181816936</v>
      </c>
      <c r="G15" s="24">
        <v>366289963</v>
      </c>
      <c r="H15" s="24">
        <v>356636400</v>
      </c>
      <c r="I15" s="24">
        <f t="shared" si="3"/>
        <v>815526973</v>
      </c>
    </row>
    <row r="16" spans="1:11" s="27" customFormat="1" ht="12.75" customHeight="1" x14ac:dyDescent="0.25">
      <c r="A16" s="26"/>
      <c r="B16" s="26" t="s">
        <v>23</v>
      </c>
      <c r="C16" s="26" t="s">
        <v>24</v>
      </c>
      <c r="D16" s="24">
        <v>611490334</v>
      </c>
      <c r="E16" s="24">
        <v>84355315</v>
      </c>
      <c r="F16" s="24">
        <f t="shared" si="2"/>
        <v>695845649</v>
      </c>
      <c r="G16" s="24">
        <v>276195883</v>
      </c>
      <c r="H16" s="24">
        <v>272177878</v>
      </c>
      <c r="I16" s="24">
        <f t="shared" si="3"/>
        <v>419649766</v>
      </c>
    </row>
    <row r="17" spans="1:11" s="27" customFormat="1" ht="12.75" customHeight="1" x14ac:dyDescent="0.25">
      <c r="A17" s="26"/>
      <c r="B17" s="26" t="s">
        <v>25</v>
      </c>
      <c r="C17" s="26" t="s">
        <v>26</v>
      </c>
      <c r="D17" s="24">
        <v>248830174</v>
      </c>
      <c r="E17" s="24">
        <v>8657434</v>
      </c>
      <c r="F17" s="24">
        <f t="shared" si="2"/>
        <v>257487608</v>
      </c>
      <c r="G17" s="24">
        <v>102312152</v>
      </c>
      <c r="H17" s="24">
        <v>98055364</v>
      </c>
      <c r="I17" s="24">
        <f t="shared" si="3"/>
        <v>155175456</v>
      </c>
    </row>
    <row r="18" spans="1:11" s="27" customFormat="1" ht="12.75" customHeight="1" x14ac:dyDescent="0.25">
      <c r="A18" s="26"/>
      <c r="B18" s="26" t="s">
        <v>27</v>
      </c>
      <c r="C18" s="26" t="s">
        <v>28</v>
      </c>
      <c r="D18" s="24">
        <v>99932685</v>
      </c>
      <c r="E18" s="24">
        <v>0</v>
      </c>
      <c r="F18" s="24">
        <f t="shared" si="2"/>
        <v>99932685</v>
      </c>
      <c r="G18" s="24">
        <v>0</v>
      </c>
      <c r="H18" s="24">
        <v>0</v>
      </c>
      <c r="I18" s="24">
        <f t="shared" si="3"/>
        <v>99932685</v>
      </c>
    </row>
    <row r="19" spans="1:11" s="27" customFormat="1" ht="12.75" customHeight="1" x14ac:dyDescent="0.25">
      <c r="A19" s="26"/>
      <c r="B19" s="26" t="s">
        <v>29</v>
      </c>
      <c r="C19" s="26" t="s">
        <v>30</v>
      </c>
      <c r="D19" s="24">
        <v>239331197</v>
      </c>
      <c r="E19" s="24">
        <v>8832695</v>
      </c>
      <c r="F19" s="24">
        <f t="shared" si="2"/>
        <v>248163892</v>
      </c>
      <c r="G19" s="24">
        <v>81609657</v>
      </c>
      <c r="H19" s="24">
        <v>81036808</v>
      </c>
      <c r="I19" s="24">
        <f t="shared" si="3"/>
        <v>166554235</v>
      </c>
    </row>
    <row r="20" spans="1:11" s="25" customFormat="1" ht="12.75" customHeight="1" x14ac:dyDescent="0.25">
      <c r="A20" s="20" t="s">
        <v>31</v>
      </c>
      <c r="B20" s="21" t="s">
        <v>32</v>
      </c>
      <c r="C20" s="21"/>
      <c r="D20" s="22">
        <f>SUM(D22:D30)</f>
        <v>331802743</v>
      </c>
      <c r="E20" s="22">
        <f>SUM(E22:E30)</f>
        <v>224275364</v>
      </c>
      <c r="F20" s="22">
        <f>SUM(D20:E20)</f>
        <v>556078107</v>
      </c>
      <c r="G20" s="22">
        <f>SUM(G22:G30)</f>
        <v>159305438</v>
      </c>
      <c r="H20" s="22">
        <f>SUM(H22:H30)</f>
        <v>150225848</v>
      </c>
      <c r="I20" s="22">
        <f t="shared" si="3"/>
        <v>396772669</v>
      </c>
      <c r="J20" s="24"/>
      <c r="K20" s="24"/>
    </row>
    <row r="21" spans="1:11" s="27" customFormat="1" ht="3" customHeight="1" x14ac:dyDescent="0.25">
      <c r="A21" s="26"/>
      <c r="B21" s="26"/>
      <c r="C21" s="26"/>
      <c r="D21" s="24"/>
      <c r="E21" s="24"/>
      <c r="F21" s="24"/>
      <c r="G21" s="24"/>
      <c r="H21" s="24"/>
      <c r="I21" s="24"/>
    </row>
    <row r="22" spans="1:11" s="27" customFormat="1" ht="25.5" customHeight="1" x14ac:dyDescent="0.25">
      <c r="A22" s="26"/>
      <c r="B22" s="26" t="s">
        <v>33</v>
      </c>
      <c r="C22" s="28" t="s">
        <v>34</v>
      </c>
      <c r="D22" s="24">
        <v>24796230</v>
      </c>
      <c r="E22" s="24">
        <v>51920305</v>
      </c>
      <c r="F22" s="24">
        <f>SUM(D22:E22)</f>
        <v>76716535</v>
      </c>
      <c r="G22" s="24">
        <v>48367516</v>
      </c>
      <c r="H22" s="24">
        <v>40706409</v>
      </c>
      <c r="I22" s="24">
        <f t="shared" si="3"/>
        <v>28349019</v>
      </c>
    </row>
    <row r="23" spans="1:11" s="27" customFormat="1" ht="12.75" customHeight="1" x14ac:dyDescent="0.25">
      <c r="A23" s="26"/>
      <c r="B23" s="26" t="s">
        <v>35</v>
      </c>
      <c r="C23" s="26" t="s">
        <v>36</v>
      </c>
      <c r="D23" s="24">
        <v>9855224</v>
      </c>
      <c r="E23" s="24">
        <v>8561073</v>
      </c>
      <c r="F23" s="24">
        <f t="shared" ref="F23:F69" si="4">SUM(D23:E23)</f>
        <v>18416297</v>
      </c>
      <c r="G23" s="24">
        <v>5695758</v>
      </c>
      <c r="H23" s="24">
        <v>5565054</v>
      </c>
      <c r="I23" s="24">
        <f t="shared" si="3"/>
        <v>12720539</v>
      </c>
    </row>
    <row r="24" spans="1:11" s="27" customFormat="1" ht="25.5" customHeight="1" x14ac:dyDescent="0.25">
      <c r="A24" s="26"/>
      <c r="B24" s="26" t="s">
        <v>37</v>
      </c>
      <c r="C24" s="28" t="s">
        <v>38</v>
      </c>
      <c r="D24" s="24">
        <v>241812</v>
      </c>
      <c r="E24" s="29">
        <v>28538383</v>
      </c>
      <c r="F24" s="24">
        <f t="shared" si="4"/>
        <v>28780195</v>
      </c>
      <c r="G24" s="24">
        <v>28588680</v>
      </c>
      <c r="H24" s="24">
        <v>28536465</v>
      </c>
      <c r="I24" s="24">
        <f t="shared" si="3"/>
        <v>191515</v>
      </c>
    </row>
    <row r="25" spans="1:11" s="27" customFormat="1" ht="25.5" customHeight="1" x14ac:dyDescent="0.25">
      <c r="A25" s="26"/>
      <c r="B25" s="26" t="s">
        <v>39</v>
      </c>
      <c r="C25" s="28" t="s">
        <v>40</v>
      </c>
      <c r="D25" s="24">
        <v>3000433</v>
      </c>
      <c r="E25" s="24">
        <v>10464956</v>
      </c>
      <c r="F25" s="24">
        <f t="shared" si="4"/>
        <v>13465389</v>
      </c>
      <c r="G25" s="24">
        <v>9768647</v>
      </c>
      <c r="H25" s="24">
        <v>9597083</v>
      </c>
      <c r="I25" s="24">
        <f t="shared" si="3"/>
        <v>3696742</v>
      </c>
    </row>
    <row r="26" spans="1:11" s="27" customFormat="1" ht="25.5" customHeight="1" x14ac:dyDescent="0.25">
      <c r="A26" s="26"/>
      <c r="B26" s="26" t="s">
        <v>41</v>
      </c>
      <c r="C26" s="28" t="s">
        <v>42</v>
      </c>
      <c r="D26" s="24">
        <v>165125890</v>
      </c>
      <c r="E26" s="24">
        <v>37543505</v>
      </c>
      <c r="F26" s="24">
        <f t="shared" si="4"/>
        <v>202669395</v>
      </c>
      <c r="G26" s="24">
        <v>29124086</v>
      </c>
      <c r="H26" s="24">
        <v>29121717</v>
      </c>
      <c r="I26" s="24">
        <f t="shared" si="3"/>
        <v>173545309</v>
      </c>
    </row>
    <row r="27" spans="1:11" s="27" customFormat="1" ht="12.75" customHeight="1" x14ac:dyDescent="0.25">
      <c r="A27" s="26"/>
      <c r="B27" s="26" t="s">
        <v>43</v>
      </c>
      <c r="C27" s="26" t="s">
        <v>44</v>
      </c>
      <c r="D27" s="24">
        <v>24104954</v>
      </c>
      <c r="E27" s="24">
        <v>13619255</v>
      </c>
      <c r="F27" s="24">
        <f t="shared" si="4"/>
        <v>37724209</v>
      </c>
      <c r="G27" s="24">
        <v>23220393</v>
      </c>
      <c r="H27" s="24">
        <v>22735733</v>
      </c>
      <c r="I27" s="24">
        <f t="shared" si="3"/>
        <v>14503816</v>
      </c>
    </row>
    <row r="28" spans="1:11" s="27" customFormat="1" ht="25.5" customHeight="1" x14ac:dyDescent="0.25">
      <c r="A28" s="26"/>
      <c r="B28" s="26" t="s">
        <v>45</v>
      </c>
      <c r="C28" s="28" t="s">
        <v>46</v>
      </c>
      <c r="D28" s="24">
        <v>88190334</v>
      </c>
      <c r="E28" s="24">
        <v>68963476</v>
      </c>
      <c r="F28" s="24">
        <f t="shared" si="4"/>
        <v>157153810</v>
      </c>
      <c r="G28" s="24">
        <v>8628117</v>
      </c>
      <c r="H28" s="24">
        <v>8422460</v>
      </c>
      <c r="I28" s="24">
        <f t="shared" si="3"/>
        <v>148525693</v>
      </c>
    </row>
    <row r="29" spans="1:11" s="27" customFormat="1" ht="12.75" customHeight="1" x14ac:dyDescent="0.25">
      <c r="A29" s="26"/>
      <c r="B29" s="26" t="s">
        <v>47</v>
      </c>
      <c r="C29" s="26" t="s">
        <v>48</v>
      </c>
      <c r="D29" s="24">
        <v>0</v>
      </c>
      <c r="E29" s="24">
        <v>29367</v>
      </c>
      <c r="F29" s="24">
        <f t="shared" si="4"/>
        <v>29367</v>
      </c>
      <c r="G29" s="24">
        <v>0</v>
      </c>
      <c r="H29" s="24">
        <v>0</v>
      </c>
      <c r="I29" s="24">
        <f t="shared" si="3"/>
        <v>29367</v>
      </c>
    </row>
    <row r="30" spans="1:11" s="27" customFormat="1" ht="25.5" customHeight="1" x14ac:dyDescent="0.25">
      <c r="A30" s="26"/>
      <c r="B30" s="26" t="s">
        <v>49</v>
      </c>
      <c r="C30" s="28" t="s">
        <v>50</v>
      </c>
      <c r="D30" s="24">
        <v>16487866</v>
      </c>
      <c r="E30" s="24">
        <v>4635044</v>
      </c>
      <c r="F30" s="24">
        <f t="shared" si="4"/>
        <v>21122910</v>
      </c>
      <c r="G30" s="24">
        <v>5912241</v>
      </c>
      <c r="H30" s="24">
        <v>5540927</v>
      </c>
      <c r="I30" s="24">
        <f t="shared" si="3"/>
        <v>15210669</v>
      </c>
      <c r="K30" s="24"/>
    </row>
    <row r="31" spans="1:11" s="25" customFormat="1" ht="12.75" customHeight="1" x14ac:dyDescent="0.25">
      <c r="A31" s="20" t="s">
        <v>51</v>
      </c>
      <c r="B31" s="21" t="s">
        <v>52</v>
      </c>
      <c r="C31" s="21"/>
      <c r="D31" s="22">
        <f>SUM(D33:D41)</f>
        <v>797303890</v>
      </c>
      <c r="E31" s="22">
        <f>SUM(E33:E41)</f>
        <v>4125200091</v>
      </c>
      <c r="F31" s="22">
        <f t="shared" si="4"/>
        <v>4922503981</v>
      </c>
      <c r="G31" s="22">
        <f t="shared" ref="G31:H31" si="5">SUM(G33:G41)</f>
        <v>2574678369</v>
      </c>
      <c r="H31" s="22">
        <f t="shared" si="5"/>
        <v>2561096320</v>
      </c>
      <c r="I31" s="22">
        <f t="shared" si="3"/>
        <v>2347825612</v>
      </c>
      <c r="J31" s="24"/>
      <c r="K31" s="24"/>
    </row>
    <row r="32" spans="1:11" s="27" customFormat="1" ht="3" customHeight="1" x14ac:dyDescent="0.25">
      <c r="A32" s="26"/>
      <c r="B32" s="26"/>
      <c r="C32" s="26"/>
      <c r="D32" s="24"/>
      <c r="E32" s="24"/>
      <c r="F32" s="24"/>
      <c r="G32" s="24"/>
      <c r="H32" s="24"/>
      <c r="I32" s="24"/>
    </row>
    <row r="33" spans="1:11" s="27" customFormat="1" ht="12.75" customHeight="1" x14ac:dyDescent="0.25">
      <c r="A33" s="26"/>
      <c r="B33" s="26" t="s">
        <v>53</v>
      </c>
      <c r="C33" s="26" t="s">
        <v>54</v>
      </c>
      <c r="D33" s="24">
        <v>179546392</v>
      </c>
      <c r="E33" s="24">
        <v>-7432508</v>
      </c>
      <c r="F33" s="24">
        <f t="shared" ref="F33:F41" si="6">SUM(D33:E33)</f>
        <v>172113884</v>
      </c>
      <c r="G33" s="24">
        <v>35487428</v>
      </c>
      <c r="H33" s="24">
        <v>33786290</v>
      </c>
      <c r="I33" s="24">
        <f t="shared" ref="I33:I42" si="7">SUM(F33-G33)</f>
        <v>136626456</v>
      </c>
    </row>
    <row r="34" spans="1:11" s="27" customFormat="1" ht="12.75" customHeight="1" x14ac:dyDescent="0.25">
      <c r="A34" s="26"/>
      <c r="B34" s="26" t="s">
        <v>55</v>
      </c>
      <c r="C34" s="26" t="s">
        <v>56</v>
      </c>
      <c r="D34" s="24">
        <v>21989935</v>
      </c>
      <c r="E34" s="24">
        <v>12979843</v>
      </c>
      <c r="F34" s="24">
        <f t="shared" si="6"/>
        <v>34969778</v>
      </c>
      <c r="G34" s="24">
        <v>16986859</v>
      </c>
      <c r="H34" s="24">
        <v>16572683</v>
      </c>
      <c r="I34" s="24">
        <f t="shared" si="7"/>
        <v>17982919</v>
      </c>
    </row>
    <row r="35" spans="1:11" s="27" customFormat="1" ht="25.5" customHeight="1" x14ac:dyDescent="0.25">
      <c r="A35" s="26"/>
      <c r="B35" s="26" t="s">
        <v>57</v>
      </c>
      <c r="C35" s="28" t="s">
        <v>58</v>
      </c>
      <c r="D35" s="24">
        <v>169150739</v>
      </c>
      <c r="E35" s="24">
        <v>1600223603</v>
      </c>
      <c r="F35" s="24">
        <f t="shared" si="6"/>
        <v>1769374342</v>
      </c>
      <c r="G35" s="24">
        <v>413291872</v>
      </c>
      <c r="H35" s="24">
        <v>412224770</v>
      </c>
      <c r="I35" s="24">
        <f t="shared" si="7"/>
        <v>1356082470</v>
      </c>
    </row>
    <row r="36" spans="1:11" s="27" customFormat="1" ht="12.75" customHeight="1" x14ac:dyDescent="0.25">
      <c r="A36" s="26"/>
      <c r="B36" s="26" t="s">
        <v>59</v>
      </c>
      <c r="C36" s="26" t="s">
        <v>60</v>
      </c>
      <c r="D36" s="24">
        <v>3030012</v>
      </c>
      <c r="E36" s="24">
        <v>7536800</v>
      </c>
      <c r="F36" s="24">
        <f t="shared" si="6"/>
        <v>10566812</v>
      </c>
      <c r="G36" s="24">
        <v>4334589</v>
      </c>
      <c r="H36" s="24">
        <v>4309915</v>
      </c>
      <c r="I36" s="24">
        <f t="shared" si="7"/>
        <v>6232223</v>
      </c>
    </row>
    <row r="37" spans="1:11" s="27" customFormat="1" ht="25.5" customHeight="1" x14ac:dyDescent="0.25">
      <c r="A37" s="26"/>
      <c r="B37" s="26" t="s">
        <v>61</v>
      </c>
      <c r="C37" s="28" t="s">
        <v>62</v>
      </c>
      <c r="D37" s="24">
        <v>88013150</v>
      </c>
      <c r="E37" s="24">
        <v>194547793</v>
      </c>
      <c r="F37" s="24">
        <f t="shared" si="6"/>
        <v>282560943</v>
      </c>
      <c r="G37" s="24">
        <v>33031174</v>
      </c>
      <c r="H37" s="24">
        <v>32026416</v>
      </c>
      <c r="I37" s="24">
        <f t="shared" si="7"/>
        <v>249529769</v>
      </c>
    </row>
    <row r="38" spans="1:11" s="27" customFormat="1" ht="12.75" customHeight="1" x14ac:dyDescent="0.25">
      <c r="A38" s="26"/>
      <c r="B38" s="26" t="s">
        <v>63</v>
      </c>
      <c r="C38" s="26" t="s">
        <v>64</v>
      </c>
      <c r="D38" s="24">
        <v>16177448</v>
      </c>
      <c r="E38" s="24">
        <v>66571588</v>
      </c>
      <c r="F38" s="24">
        <f t="shared" si="6"/>
        <v>82749036</v>
      </c>
      <c r="G38" s="24">
        <v>27352669</v>
      </c>
      <c r="H38" s="24">
        <v>27170168</v>
      </c>
      <c r="I38" s="24">
        <f t="shared" si="7"/>
        <v>55396367</v>
      </c>
    </row>
    <row r="39" spans="1:11" s="27" customFormat="1" ht="12.75" customHeight="1" x14ac:dyDescent="0.25">
      <c r="A39" s="26"/>
      <c r="B39" s="26" t="s">
        <v>65</v>
      </c>
      <c r="C39" s="26" t="s">
        <v>66</v>
      </c>
      <c r="D39" s="24">
        <v>43904050</v>
      </c>
      <c r="E39" s="24">
        <v>6491725</v>
      </c>
      <c r="F39" s="24">
        <f t="shared" si="6"/>
        <v>50395775</v>
      </c>
      <c r="G39" s="24">
        <v>13785470</v>
      </c>
      <c r="H39" s="24">
        <v>13350820</v>
      </c>
      <c r="I39" s="24">
        <f t="shared" si="7"/>
        <v>36610305</v>
      </c>
    </row>
    <row r="40" spans="1:11" s="27" customFormat="1" ht="12.75" customHeight="1" x14ac:dyDescent="0.25">
      <c r="A40" s="26"/>
      <c r="B40" s="26" t="s">
        <v>67</v>
      </c>
      <c r="C40" s="26" t="s">
        <v>68</v>
      </c>
      <c r="D40" s="24">
        <v>18474045</v>
      </c>
      <c r="E40" s="24">
        <v>141460940</v>
      </c>
      <c r="F40" s="24">
        <f t="shared" si="6"/>
        <v>159934985</v>
      </c>
      <c r="G40" s="24">
        <v>52273024</v>
      </c>
      <c r="H40" s="24">
        <v>52079037</v>
      </c>
      <c r="I40" s="24">
        <f t="shared" si="7"/>
        <v>107661961</v>
      </c>
    </row>
    <row r="41" spans="1:11" s="27" customFormat="1" ht="12.75" customHeight="1" x14ac:dyDescent="0.25">
      <c r="A41" s="26"/>
      <c r="B41" s="26" t="s">
        <v>69</v>
      </c>
      <c r="C41" s="26" t="s">
        <v>70</v>
      </c>
      <c r="D41" s="24">
        <v>257018119</v>
      </c>
      <c r="E41" s="24">
        <v>2102820307</v>
      </c>
      <c r="F41" s="24">
        <f t="shared" si="6"/>
        <v>2359838426</v>
      </c>
      <c r="G41" s="24">
        <v>1978135284</v>
      </c>
      <c r="H41" s="24">
        <v>1969576221</v>
      </c>
      <c r="I41" s="24">
        <f t="shared" si="7"/>
        <v>381703142</v>
      </c>
    </row>
    <row r="42" spans="1:11" s="27" customFormat="1" ht="25.5" customHeight="1" x14ac:dyDescent="0.25">
      <c r="A42" s="30" t="s">
        <v>71</v>
      </c>
      <c r="B42" s="31" t="s">
        <v>72</v>
      </c>
      <c r="C42" s="31"/>
      <c r="D42" s="32">
        <f>SUM(D44:D52)</f>
        <v>119774788</v>
      </c>
      <c r="E42" s="32">
        <f>SUM(E44:E52)</f>
        <v>215096290</v>
      </c>
      <c r="F42" s="32">
        <f>SUM(D42:E42)</f>
        <v>334871078</v>
      </c>
      <c r="G42" s="32">
        <f t="shared" ref="G42:H42" si="8">SUM(G44:G52)</f>
        <v>230962373</v>
      </c>
      <c r="H42" s="32">
        <f t="shared" si="8"/>
        <v>228138938</v>
      </c>
      <c r="I42" s="22">
        <f t="shared" si="7"/>
        <v>103908705</v>
      </c>
      <c r="J42" s="24"/>
      <c r="K42" s="24"/>
    </row>
    <row r="43" spans="1:11" s="27" customFormat="1" ht="3" customHeight="1" x14ac:dyDescent="0.25">
      <c r="A43" s="26"/>
      <c r="B43" s="28"/>
      <c r="C43" s="28"/>
      <c r="D43" s="24"/>
      <c r="E43" s="24"/>
      <c r="F43" s="24"/>
      <c r="G43" s="24"/>
      <c r="H43" s="24"/>
      <c r="I43" s="24"/>
    </row>
    <row r="44" spans="1:11" s="27" customFormat="1" ht="25.5" customHeight="1" x14ac:dyDescent="0.25">
      <c r="A44" s="26"/>
      <c r="B44" s="28" t="s">
        <v>73</v>
      </c>
      <c r="C44" s="28" t="s">
        <v>74</v>
      </c>
      <c r="D44" s="24">
        <v>0</v>
      </c>
      <c r="E44" s="24">
        <v>411181</v>
      </c>
      <c r="F44" s="24">
        <f t="shared" ref="F44:F52" si="9">SUM(D44:E44)</f>
        <v>411181</v>
      </c>
      <c r="G44" s="24">
        <v>0</v>
      </c>
      <c r="H44" s="24">
        <v>0</v>
      </c>
      <c r="I44" s="24">
        <f t="shared" ref="I44:I53" si="10">SUM(F44-G44)</f>
        <v>411181</v>
      </c>
    </row>
    <row r="45" spans="1:11" s="27" customFormat="1" ht="12.75" customHeight="1" x14ac:dyDescent="0.25">
      <c r="A45" s="26"/>
      <c r="B45" s="26" t="s">
        <v>75</v>
      </c>
      <c r="C45" s="26" t="s">
        <v>76</v>
      </c>
      <c r="D45" s="24">
        <v>0</v>
      </c>
      <c r="E45" s="24">
        <v>0</v>
      </c>
      <c r="F45" s="24">
        <f t="shared" si="9"/>
        <v>0</v>
      </c>
      <c r="G45" s="24">
        <v>0</v>
      </c>
      <c r="H45" s="24">
        <v>0</v>
      </c>
      <c r="I45" s="24">
        <f t="shared" si="10"/>
        <v>0</v>
      </c>
    </row>
    <row r="46" spans="1:11" s="27" customFormat="1" ht="12.75" customHeight="1" x14ac:dyDescent="0.25">
      <c r="A46" s="26"/>
      <c r="B46" s="26" t="s">
        <v>77</v>
      </c>
      <c r="C46" s="26" t="s">
        <v>78</v>
      </c>
      <c r="D46" s="24">
        <v>56799597</v>
      </c>
      <c r="E46" s="24">
        <v>8022345</v>
      </c>
      <c r="F46" s="24">
        <f t="shared" si="9"/>
        <v>64821942</v>
      </c>
      <c r="G46" s="24">
        <v>9802073</v>
      </c>
      <c r="H46" s="24">
        <v>9802073</v>
      </c>
      <c r="I46" s="24">
        <f t="shared" si="10"/>
        <v>55019869</v>
      </c>
    </row>
    <row r="47" spans="1:11" s="27" customFormat="1" ht="12.75" customHeight="1" x14ac:dyDescent="0.25">
      <c r="A47" s="26"/>
      <c r="B47" s="26" t="s">
        <v>79</v>
      </c>
      <c r="C47" s="26" t="s">
        <v>80</v>
      </c>
      <c r="D47" s="24">
        <v>62975191</v>
      </c>
      <c r="E47" s="24">
        <v>206662764</v>
      </c>
      <c r="F47" s="24">
        <f t="shared" si="9"/>
        <v>269637955</v>
      </c>
      <c r="G47" s="24">
        <v>221160300</v>
      </c>
      <c r="H47" s="24">
        <v>218336865</v>
      </c>
      <c r="I47" s="24">
        <f t="shared" si="10"/>
        <v>48477655</v>
      </c>
    </row>
    <row r="48" spans="1:11" s="27" customFormat="1" ht="12.75" customHeight="1" x14ac:dyDescent="0.25">
      <c r="A48" s="26"/>
      <c r="B48" s="26" t="s">
        <v>81</v>
      </c>
      <c r="C48" s="26" t="s">
        <v>82</v>
      </c>
      <c r="D48" s="24">
        <v>0</v>
      </c>
      <c r="E48" s="24">
        <v>0</v>
      </c>
      <c r="F48" s="24">
        <f t="shared" si="9"/>
        <v>0</v>
      </c>
      <c r="G48" s="24">
        <v>0</v>
      </c>
      <c r="H48" s="24">
        <v>0</v>
      </c>
      <c r="I48" s="24">
        <f t="shared" si="10"/>
        <v>0</v>
      </c>
    </row>
    <row r="49" spans="1:11" s="27" customFormat="1" ht="25.5" customHeight="1" x14ac:dyDescent="0.25">
      <c r="A49" s="26"/>
      <c r="B49" s="26" t="s">
        <v>83</v>
      </c>
      <c r="C49" s="28" t="s">
        <v>84</v>
      </c>
      <c r="D49" s="24">
        <v>0</v>
      </c>
      <c r="E49" s="24">
        <v>0</v>
      </c>
      <c r="F49" s="24">
        <f t="shared" si="9"/>
        <v>0</v>
      </c>
      <c r="G49" s="24">
        <v>0</v>
      </c>
      <c r="H49" s="24">
        <v>0</v>
      </c>
      <c r="I49" s="24">
        <f t="shared" si="10"/>
        <v>0</v>
      </c>
    </row>
    <row r="50" spans="1:11" s="27" customFormat="1" ht="12.75" customHeight="1" x14ac:dyDescent="0.25">
      <c r="A50" s="26"/>
      <c r="B50" s="26" t="s">
        <v>85</v>
      </c>
      <c r="C50" s="26" t="s">
        <v>86</v>
      </c>
      <c r="D50" s="24">
        <v>0</v>
      </c>
      <c r="E50" s="24">
        <v>0</v>
      </c>
      <c r="F50" s="24">
        <f t="shared" si="9"/>
        <v>0</v>
      </c>
      <c r="G50" s="24">
        <v>0</v>
      </c>
      <c r="H50" s="24">
        <v>0</v>
      </c>
      <c r="I50" s="24">
        <f t="shared" si="10"/>
        <v>0</v>
      </c>
    </row>
    <row r="51" spans="1:11" s="27" customFormat="1" ht="12.75" customHeight="1" x14ac:dyDescent="0.25">
      <c r="A51" s="26"/>
      <c r="B51" s="26" t="s">
        <v>87</v>
      </c>
      <c r="C51" s="26" t="s">
        <v>88</v>
      </c>
      <c r="D51" s="24">
        <v>0</v>
      </c>
      <c r="E51" s="24">
        <v>0</v>
      </c>
      <c r="F51" s="24">
        <f t="shared" si="9"/>
        <v>0</v>
      </c>
      <c r="G51" s="24">
        <v>0</v>
      </c>
      <c r="H51" s="24">
        <v>0</v>
      </c>
      <c r="I51" s="24">
        <f t="shared" si="10"/>
        <v>0</v>
      </c>
    </row>
    <row r="52" spans="1:11" s="27" customFormat="1" ht="12.75" customHeight="1" x14ac:dyDescent="0.25">
      <c r="A52" s="26"/>
      <c r="B52" s="26" t="s">
        <v>89</v>
      </c>
      <c r="C52" s="26" t="s">
        <v>90</v>
      </c>
      <c r="D52" s="24">
        <v>0</v>
      </c>
      <c r="E52" s="24">
        <v>0</v>
      </c>
      <c r="F52" s="24">
        <f t="shared" si="9"/>
        <v>0</v>
      </c>
      <c r="G52" s="24">
        <v>0</v>
      </c>
      <c r="H52" s="24">
        <v>0</v>
      </c>
      <c r="I52" s="24">
        <f t="shared" si="10"/>
        <v>0</v>
      </c>
    </row>
    <row r="53" spans="1:11" s="25" customFormat="1" ht="12.75" customHeight="1" x14ac:dyDescent="0.25">
      <c r="A53" s="20" t="s">
        <v>91</v>
      </c>
      <c r="B53" s="21" t="s">
        <v>92</v>
      </c>
      <c r="C53" s="21"/>
      <c r="D53" s="22">
        <f>SUM(D55:D63)</f>
        <v>2665426</v>
      </c>
      <c r="E53" s="22">
        <f>SUM(E55:E63)</f>
        <v>115922543</v>
      </c>
      <c r="F53" s="22">
        <f t="shared" si="4"/>
        <v>118587969</v>
      </c>
      <c r="G53" s="22">
        <f t="shared" ref="G53:H53" si="11">SUM(G55:G63)</f>
        <v>89116796</v>
      </c>
      <c r="H53" s="22">
        <f t="shared" si="11"/>
        <v>77669040</v>
      </c>
      <c r="I53" s="22">
        <f t="shared" si="10"/>
        <v>29471173</v>
      </c>
      <c r="J53" s="24"/>
      <c r="K53" s="24"/>
    </row>
    <row r="54" spans="1:11" s="27" customFormat="1" ht="3" customHeight="1" x14ac:dyDescent="0.25">
      <c r="A54" s="26"/>
      <c r="B54" s="26"/>
      <c r="C54" s="26"/>
      <c r="D54" s="24"/>
      <c r="E54" s="24"/>
      <c r="F54" s="24"/>
      <c r="G54" s="24"/>
      <c r="H54" s="24"/>
      <c r="I54" s="24"/>
    </row>
    <row r="55" spans="1:11" s="27" customFormat="1" ht="12.75" customHeight="1" x14ac:dyDescent="0.25">
      <c r="A55" s="26"/>
      <c r="B55" s="26" t="s">
        <v>93</v>
      </c>
      <c r="C55" s="26" t="s">
        <v>94</v>
      </c>
      <c r="D55" s="24">
        <v>1476436</v>
      </c>
      <c r="E55" s="24">
        <v>63398169</v>
      </c>
      <c r="F55" s="24">
        <f t="shared" ref="F55:F63" si="12">SUM(D55:E55)</f>
        <v>64874605</v>
      </c>
      <c r="G55" s="24">
        <v>58145167</v>
      </c>
      <c r="H55" s="24">
        <v>48055951</v>
      </c>
      <c r="I55" s="24">
        <f t="shared" ref="I55:I64" si="13">SUM(F55-G55)</f>
        <v>6729438</v>
      </c>
    </row>
    <row r="56" spans="1:11" s="27" customFormat="1" ht="12.75" customHeight="1" x14ac:dyDescent="0.25">
      <c r="A56" s="26"/>
      <c r="B56" s="26" t="s">
        <v>95</v>
      </c>
      <c r="C56" s="26" t="s">
        <v>96</v>
      </c>
      <c r="D56" s="24">
        <v>0</v>
      </c>
      <c r="E56" s="24">
        <v>34183841</v>
      </c>
      <c r="F56" s="24">
        <f t="shared" si="12"/>
        <v>34183841</v>
      </c>
      <c r="G56" s="24">
        <v>15988131</v>
      </c>
      <c r="H56" s="24">
        <v>15988131</v>
      </c>
      <c r="I56" s="24">
        <f t="shared" si="13"/>
        <v>18195710</v>
      </c>
    </row>
    <row r="57" spans="1:11" s="27" customFormat="1" ht="12.75" customHeight="1" x14ac:dyDescent="0.25">
      <c r="A57" s="26"/>
      <c r="B57" s="26" t="s">
        <v>97</v>
      </c>
      <c r="C57" s="26" t="s">
        <v>98</v>
      </c>
      <c r="D57" s="24">
        <v>0</v>
      </c>
      <c r="E57" s="24">
        <v>2099190</v>
      </c>
      <c r="F57" s="24">
        <f t="shared" si="12"/>
        <v>2099190</v>
      </c>
      <c r="G57" s="24">
        <v>97460</v>
      </c>
      <c r="H57" s="24">
        <v>97460</v>
      </c>
      <c r="I57" s="24">
        <f t="shared" si="13"/>
        <v>2001730</v>
      </c>
    </row>
    <row r="58" spans="1:11" s="27" customFormat="1" ht="12.75" customHeight="1" x14ac:dyDescent="0.25">
      <c r="A58" s="26"/>
      <c r="B58" s="26" t="s">
        <v>99</v>
      </c>
      <c r="C58" s="26" t="s">
        <v>100</v>
      </c>
      <c r="D58" s="24">
        <v>1188990</v>
      </c>
      <c r="E58" s="24">
        <v>6314376</v>
      </c>
      <c r="F58" s="24">
        <f t="shared" si="12"/>
        <v>7503366</v>
      </c>
      <c r="G58" s="24">
        <v>6562733</v>
      </c>
      <c r="H58" s="24">
        <v>6562733</v>
      </c>
      <c r="I58" s="24">
        <f t="shared" si="13"/>
        <v>940633</v>
      </c>
    </row>
    <row r="59" spans="1:11" s="27" customFormat="1" ht="12.75" customHeight="1" x14ac:dyDescent="0.25">
      <c r="A59" s="26"/>
      <c r="B59" s="26" t="s">
        <v>101</v>
      </c>
      <c r="C59" s="26" t="s">
        <v>102</v>
      </c>
      <c r="D59" s="24">
        <v>0</v>
      </c>
      <c r="E59" s="24">
        <v>0</v>
      </c>
      <c r="F59" s="24">
        <f t="shared" si="12"/>
        <v>0</v>
      </c>
      <c r="G59" s="24">
        <v>0</v>
      </c>
      <c r="H59" s="24">
        <v>0</v>
      </c>
      <c r="I59" s="24">
        <f t="shared" si="13"/>
        <v>0</v>
      </c>
    </row>
    <row r="60" spans="1:11" s="27" customFormat="1" ht="12.75" customHeight="1" x14ac:dyDescent="0.25">
      <c r="A60" s="26"/>
      <c r="B60" s="26" t="s">
        <v>103</v>
      </c>
      <c r="C60" s="26" t="s">
        <v>104</v>
      </c>
      <c r="D60" s="24">
        <v>0</v>
      </c>
      <c r="E60" s="24">
        <v>1996279</v>
      </c>
      <c r="F60" s="24">
        <f t="shared" si="12"/>
        <v>1996279</v>
      </c>
      <c r="G60" s="24">
        <v>498229</v>
      </c>
      <c r="H60" s="24">
        <v>498229</v>
      </c>
      <c r="I60" s="24">
        <f t="shared" si="13"/>
        <v>1498050</v>
      </c>
    </row>
    <row r="61" spans="1:11" s="27" customFormat="1" ht="12.75" customHeight="1" x14ac:dyDescent="0.25">
      <c r="A61" s="26"/>
      <c r="B61" s="26" t="s">
        <v>105</v>
      </c>
      <c r="C61" s="26" t="s">
        <v>106</v>
      </c>
      <c r="D61" s="24">
        <v>0</v>
      </c>
      <c r="E61" s="24">
        <v>0</v>
      </c>
      <c r="F61" s="24">
        <f t="shared" si="12"/>
        <v>0</v>
      </c>
      <c r="G61" s="24">
        <v>0</v>
      </c>
      <c r="H61" s="24">
        <v>0</v>
      </c>
      <c r="I61" s="24">
        <f t="shared" si="13"/>
        <v>0</v>
      </c>
    </row>
    <row r="62" spans="1:11" s="27" customFormat="1" ht="12.75" customHeight="1" x14ac:dyDescent="0.25">
      <c r="A62" s="26"/>
      <c r="B62" s="26" t="s">
        <v>107</v>
      </c>
      <c r="C62" s="26" t="s">
        <v>108</v>
      </c>
      <c r="D62" s="24">
        <v>0</v>
      </c>
      <c r="E62" s="24">
        <v>0</v>
      </c>
      <c r="F62" s="24">
        <f t="shared" si="12"/>
        <v>0</v>
      </c>
      <c r="G62" s="24">
        <v>0</v>
      </c>
      <c r="H62" s="24">
        <v>0</v>
      </c>
      <c r="I62" s="24">
        <f t="shared" si="13"/>
        <v>0</v>
      </c>
    </row>
    <row r="63" spans="1:11" s="27" customFormat="1" ht="12.75" customHeight="1" x14ac:dyDescent="0.25">
      <c r="A63" s="26"/>
      <c r="B63" s="26" t="s">
        <v>109</v>
      </c>
      <c r="C63" s="26" t="s">
        <v>110</v>
      </c>
      <c r="D63" s="24">
        <v>0</v>
      </c>
      <c r="E63" s="24">
        <v>7930688</v>
      </c>
      <c r="F63" s="24">
        <f t="shared" si="12"/>
        <v>7930688</v>
      </c>
      <c r="G63" s="24">
        <v>7825076</v>
      </c>
      <c r="H63" s="24">
        <v>6466536</v>
      </c>
      <c r="I63" s="24">
        <f t="shared" si="13"/>
        <v>105612</v>
      </c>
    </row>
    <row r="64" spans="1:11" s="25" customFormat="1" ht="12.75" customHeight="1" x14ac:dyDescent="0.25">
      <c r="A64" s="20" t="s">
        <v>111</v>
      </c>
      <c r="B64" s="21" t="s">
        <v>112</v>
      </c>
      <c r="C64" s="21"/>
      <c r="D64" s="22">
        <f>SUM(D66:D68)</f>
        <v>970000</v>
      </c>
      <c r="E64" s="22">
        <f>SUM(E66:E68)</f>
        <v>1129626833</v>
      </c>
      <c r="F64" s="22">
        <f t="shared" si="4"/>
        <v>1130596833</v>
      </c>
      <c r="G64" s="22">
        <f t="shared" ref="G64:H64" si="14">SUM(G66:G68)</f>
        <v>764873394</v>
      </c>
      <c r="H64" s="22">
        <f t="shared" si="14"/>
        <v>710921143</v>
      </c>
      <c r="I64" s="22">
        <f t="shared" si="13"/>
        <v>365723439</v>
      </c>
      <c r="J64" s="24"/>
    </row>
    <row r="65" spans="1:9" s="27" customFormat="1" ht="3" customHeight="1" x14ac:dyDescent="0.25">
      <c r="A65" s="26"/>
      <c r="B65" s="26"/>
      <c r="C65" s="26"/>
      <c r="D65" s="24"/>
      <c r="E65" s="24"/>
      <c r="F65" s="24"/>
      <c r="G65" s="24"/>
      <c r="H65" s="24"/>
      <c r="I65" s="24"/>
    </row>
    <row r="66" spans="1:9" s="27" customFormat="1" ht="12.75" customHeight="1" x14ac:dyDescent="0.25">
      <c r="A66" s="26"/>
      <c r="B66" s="26" t="s">
        <v>113</v>
      </c>
      <c r="C66" s="26" t="s">
        <v>114</v>
      </c>
      <c r="D66" s="24">
        <v>970000</v>
      </c>
      <c r="E66" s="24">
        <v>1111390547</v>
      </c>
      <c r="F66" s="24">
        <f t="shared" ref="F66:F68" si="15">SUM(D66:E66)</f>
        <v>1112360547</v>
      </c>
      <c r="G66" s="24">
        <v>764637108</v>
      </c>
      <c r="H66" s="24">
        <v>710921143</v>
      </c>
      <c r="I66" s="24">
        <f t="shared" ref="I66:I69" si="16">SUM(F66-G66)</f>
        <v>347723439</v>
      </c>
    </row>
    <row r="67" spans="1:9" s="27" customFormat="1" ht="12.75" customHeight="1" x14ac:dyDescent="0.25">
      <c r="A67" s="26"/>
      <c r="B67" s="26" t="s">
        <v>115</v>
      </c>
      <c r="C67" s="26" t="s">
        <v>116</v>
      </c>
      <c r="D67" s="24">
        <v>0</v>
      </c>
      <c r="E67" s="24">
        <v>18236286</v>
      </c>
      <c r="F67" s="24">
        <f t="shared" si="15"/>
        <v>18236286</v>
      </c>
      <c r="G67" s="24">
        <v>236286</v>
      </c>
      <c r="H67" s="24">
        <v>0</v>
      </c>
      <c r="I67" s="24">
        <f t="shared" si="16"/>
        <v>18000000</v>
      </c>
    </row>
    <row r="68" spans="1:9" s="35" customFormat="1" ht="12.75" customHeight="1" x14ac:dyDescent="0.25">
      <c r="A68" s="33"/>
      <c r="B68" s="33" t="s">
        <v>117</v>
      </c>
      <c r="C68" s="33" t="s">
        <v>118</v>
      </c>
      <c r="D68" s="34">
        <v>0</v>
      </c>
      <c r="E68" s="34">
        <v>0</v>
      </c>
      <c r="F68" s="34">
        <f t="shared" si="15"/>
        <v>0</v>
      </c>
      <c r="G68" s="34">
        <v>0</v>
      </c>
      <c r="H68" s="34">
        <v>0</v>
      </c>
      <c r="I68" s="34">
        <f t="shared" si="16"/>
        <v>0</v>
      </c>
    </row>
    <row r="69" spans="1:9" s="36" customFormat="1" ht="12.75" customHeight="1" x14ac:dyDescent="0.25">
      <c r="A69" s="20" t="s">
        <v>119</v>
      </c>
      <c r="B69" s="21" t="s">
        <v>120</v>
      </c>
      <c r="C69" s="21"/>
      <c r="D69" s="22">
        <f>SUM(D71:D78)</f>
        <v>541752646</v>
      </c>
      <c r="E69" s="22">
        <f>SUM(E71:E78)</f>
        <v>-50688172</v>
      </c>
      <c r="F69" s="22">
        <f t="shared" si="4"/>
        <v>491064474</v>
      </c>
      <c r="G69" s="22">
        <f t="shared" ref="G69:H69" si="17">SUM(G71:G78)</f>
        <v>235947310</v>
      </c>
      <c r="H69" s="22">
        <f t="shared" si="17"/>
        <v>235947310</v>
      </c>
      <c r="I69" s="22">
        <f t="shared" si="16"/>
        <v>255117164</v>
      </c>
    </row>
    <row r="70" spans="1:9" s="35" customFormat="1" ht="3" customHeight="1" x14ac:dyDescent="0.25">
      <c r="A70" s="26"/>
      <c r="B70" s="26"/>
      <c r="C70" s="26"/>
      <c r="D70" s="24"/>
      <c r="E70" s="24"/>
      <c r="F70" s="24"/>
      <c r="G70" s="24"/>
      <c r="H70" s="24"/>
      <c r="I70" s="24"/>
    </row>
    <row r="71" spans="1:9" s="27" customFormat="1" ht="25.5" customHeight="1" x14ac:dyDescent="0.25">
      <c r="A71" s="26"/>
      <c r="B71" s="26" t="s">
        <v>121</v>
      </c>
      <c r="C71" s="28" t="s">
        <v>122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f t="shared" ref="I71:I79" si="18">SUM(F71-G71)</f>
        <v>0</v>
      </c>
    </row>
    <row r="72" spans="1:9" s="27" customFormat="1" ht="12.75" customHeight="1" x14ac:dyDescent="0.25">
      <c r="A72" s="26"/>
      <c r="B72" s="26" t="s">
        <v>123</v>
      </c>
      <c r="C72" s="26" t="s">
        <v>124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f t="shared" si="18"/>
        <v>0</v>
      </c>
    </row>
    <row r="73" spans="1:9" s="27" customFormat="1" ht="12.75" customHeight="1" x14ac:dyDescent="0.25">
      <c r="A73" s="26"/>
      <c r="B73" s="26" t="s">
        <v>125</v>
      </c>
      <c r="C73" s="26" t="s">
        <v>126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f t="shared" si="18"/>
        <v>0</v>
      </c>
    </row>
    <row r="74" spans="1:9" s="35" customFormat="1" ht="12.75" customHeight="1" x14ac:dyDescent="0.25">
      <c r="A74" s="26"/>
      <c r="B74" s="26" t="s">
        <v>127</v>
      </c>
      <c r="C74" s="26" t="s">
        <v>128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f t="shared" si="18"/>
        <v>0</v>
      </c>
    </row>
    <row r="75" spans="1:9" s="35" customFormat="1" ht="25.5" customHeight="1" x14ac:dyDescent="0.25">
      <c r="A75" s="26"/>
      <c r="B75" s="26" t="s">
        <v>129</v>
      </c>
      <c r="C75" s="28" t="s">
        <v>130</v>
      </c>
      <c r="D75" s="24">
        <v>471064474</v>
      </c>
      <c r="E75" s="24">
        <v>0</v>
      </c>
      <c r="F75" s="24">
        <f t="shared" ref="F75" si="19">SUM(D75:E75)</f>
        <v>471064474</v>
      </c>
      <c r="G75" s="24">
        <v>235947310</v>
      </c>
      <c r="H75" s="24">
        <v>235947310</v>
      </c>
      <c r="I75" s="24">
        <f t="shared" si="18"/>
        <v>235117164</v>
      </c>
    </row>
    <row r="76" spans="1:9" s="27" customFormat="1" ht="12.75" customHeight="1" x14ac:dyDescent="0.25">
      <c r="A76" s="26"/>
      <c r="B76" s="26"/>
      <c r="C76" s="26" t="s">
        <v>131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f t="shared" si="18"/>
        <v>0</v>
      </c>
    </row>
    <row r="77" spans="1:9" s="27" customFormat="1" ht="12.75" customHeight="1" x14ac:dyDescent="0.25">
      <c r="A77" s="26"/>
      <c r="B77" s="26" t="s">
        <v>132</v>
      </c>
      <c r="C77" s="26" t="s">
        <v>133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f t="shared" si="18"/>
        <v>0</v>
      </c>
    </row>
    <row r="78" spans="1:9" s="27" customFormat="1" ht="25.5" customHeight="1" x14ac:dyDescent="0.25">
      <c r="A78" s="26"/>
      <c r="B78" s="26" t="s">
        <v>134</v>
      </c>
      <c r="C78" s="28" t="s">
        <v>135</v>
      </c>
      <c r="D78" s="24">
        <v>70688172</v>
      </c>
      <c r="E78" s="24">
        <v>-50688172</v>
      </c>
      <c r="F78" s="24">
        <f t="shared" ref="F78:F91" si="20">SUM(D78:E78)</f>
        <v>20000000</v>
      </c>
      <c r="G78" s="24">
        <v>0</v>
      </c>
      <c r="H78" s="24">
        <v>0</v>
      </c>
      <c r="I78" s="24">
        <f t="shared" si="18"/>
        <v>20000000</v>
      </c>
    </row>
    <row r="79" spans="1:9" s="25" customFormat="1" ht="12.75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>SUM(E81:E83)</f>
        <v>0</v>
      </c>
      <c r="F79" s="22">
        <f t="shared" si="20"/>
        <v>0</v>
      </c>
      <c r="G79" s="22">
        <f t="shared" ref="G79:H79" si="21">SUM(G81:G83)</f>
        <v>0</v>
      </c>
      <c r="H79" s="22">
        <f t="shared" si="21"/>
        <v>0</v>
      </c>
      <c r="I79" s="22">
        <f t="shared" si="18"/>
        <v>0</v>
      </c>
    </row>
    <row r="80" spans="1:9" s="27" customFormat="1" ht="3" customHeight="1" x14ac:dyDescent="0.25">
      <c r="A80" s="26"/>
      <c r="B80" s="26"/>
      <c r="C80" s="26"/>
      <c r="D80" s="24"/>
      <c r="E80" s="24"/>
      <c r="F80" s="24"/>
      <c r="G80" s="24"/>
      <c r="H80" s="24"/>
      <c r="I80" s="24"/>
    </row>
    <row r="81" spans="1:11" s="27" customFormat="1" ht="12.75" customHeight="1" x14ac:dyDescent="0.25">
      <c r="A81" s="26"/>
      <c r="B81" s="26" t="s">
        <v>138</v>
      </c>
      <c r="C81" s="26" t="s">
        <v>139</v>
      </c>
      <c r="D81" s="24">
        <v>0</v>
      </c>
      <c r="E81" s="24">
        <v>0</v>
      </c>
      <c r="F81" s="24">
        <f t="shared" si="20"/>
        <v>0</v>
      </c>
      <c r="G81" s="24">
        <v>0</v>
      </c>
      <c r="H81" s="24">
        <v>0</v>
      </c>
      <c r="I81" s="24">
        <f t="shared" ref="I81:I84" si="22">SUM(F81-G81)</f>
        <v>0</v>
      </c>
    </row>
    <row r="82" spans="1:11" s="27" customFormat="1" ht="12.75" customHeight="1" x14ac:dyDescent="0.25">
      <c r="A82" s="26"/>
      <c r="B82" s="26" t="s">
        <v>140</v>
      </c>
      <c r="C82" s="26" t="s">
        <v>141</v>
      </c>
      <c r="D82" s="24">
        <v>0</v>
      </c>
      <c r="E82" s="24">
        <v>0</v>
      </c>
      <c r="F82" s="24">
        <f t="shared" si="20"/>
        <v>0</v>
      </c>
      <c r="G82" s="24">
        <v>0</v>
      </c>
      <c r="H82" s="24">
        <v>0</v>
      </c>
      <c r="I82" s="24">
        <f t="shared" si="22"/>
        <v>0</v>
      </c>
    </row>
    <row r="83" spans="1:11" s="27" customFormat="1" ht="12.75" customHeight="1" x14ac:dyDescent="0.25">
      <c r="A83" s="26"/>
      <c r="B83" s="26" t="s">
        <v>142</v>
      </c>
      <c r="C83" s="26" t="s">
        <v>143</v>
      </c>
      <c r="D83" s="24">
        <v>0</v>
      </c>
      <c r="E83" s="24">
        <v>0</v>
      </c>
      <c r="F83" s="24">
        <f t="shared" si="20"/>
        <v>0</v>
      </c>
      <c r="G83" s="24">
        <v>0</v>
      </c>
      <c r="H83" s="24">
        <v>0</v>
      </c>
      <c r="I83" s="24">
        <f t="shared" si="22"/>
        <v>0</v>
      </c>
    </row>
    <row r="84" spans="1:11" s="25" customFormat="1" ht="12.75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>SUM(E86:E92)</f>
        <v>206271</v>
      </c>
      <c r="F84" s="22">
        <f t="shared" si="20"/>
        <v>206271</v>
      </c>
      <c r="G84" s="22">
        <f t="shared" ref="G84:H84" si="23">SUM(G86:G92)</f>
        <v>0</v>
      </c>
      <c r="H84" s="22">
        <f t="shared" si="23"/>
        <v>0</v>
      </c>
      <c r="I84" s="22">
        <f t="shared" si="22"/>
        <v>206271</v>
      </c>
    </row>
    <row r="85" spans="1:11" s="27" customFormat="1" ht="3" customHeight="1" x14ac:dyDescent="0.25">
      <c r="A85" s="26"/>
      <c r="B85" s="26"/>
      <c r="C85" s="26"/>
      <c r="D85" s="24"/>
      <c r="E85" s="24"/>
      <c r="F85" s="24"/>
      <c r="G85" s="24"/>
      <c r="H85" s="24"/>
      <c r="I85" s="24"/>
    </row>
    <row r="86" spans="1:11" s="27" customFormat="1" ht="12.75" customHeight="1" x14ac:dyDescent="0.25">
      <c r="A86" s="26"/>
      <c r="B86" s="26" t="s">
        <v>146</v>
      </c>
      <c r="C86" s="26" t="s">
        <v>147</v>
      </c>
      <c r="D86" s="24">
        <v>0</v>
      </c>
      <c r="E86" s="24">
        <v>0</v>
      </c>
      <c r="F86" s="24">
        <f t="shared" si="20"/>
        <v>0</v>
      </c>
      <c r="G86" s="24">
        <v>0</v>
      </c>
      <c r="H86" s="24">
        <v>0</v>
      </c>
      <c r="I86" s="24">
        <f t="shared" ref="I86:I92" si="24">SUM(F86-G86)</f>
        <v>0</v>
      </c>
    </row>
    <row r="87" spans="1:11" s="27" customFormat="1" ht="12.75" customHeight="1" x14ac:dyDescent="0.25">
      <c r="A87" s="26"/>
      <c r="B87" s="26" t="s">
        <v>148</v>
      </c>
      <c r="C87" s="26" t="s">
        <v>149</v>
      </c>
      <c r="D87" s="24">
        <v>0</v>
      </c>
      <c r="E87" s="24">
        <v>0</v>
      </c>
      <c r="F87" s="24">
        <f t="shared" si="20"/>
        <v>0</v>
      </c>
      <c r="G87" s="24">
        <v>0</v>
      </c>
      <c r="H87" s="24">
        <v>0</v>
      </c>
      <c r="I87" s="24">
        <f t="shared" si="24"/>
        <v>0</v>
      </c>
    </row>
    <row r="88" spans="1:11" s="27" customFormat="1" ht="12.75" customHeight="1" x14ac:dyDescent="0.25">
      <c r="A88" s="26"/>
      <c r="B88" s="26" t="s">
        <v>150</v>
      </c>
      <c r="C88" s="26" t="s">
        <v>151</v>
      </c>
      <c r="D88" s="24">
        <v>0</v>
      </c>
      <c r="E88" s="24">
        <v>0</v>
      </c>
      <c r="F88" s="24">
        <f t="shared" si="20"/>
        <v>0</v>
      </c>
      <c r="G88" s="24">
        <v>0</v>
      </c>
      <c r="H88" s="24">
        <v>0</v>
      </c>
      <c r="I88" s="24">
        <f t="shared" si="24"/>
        <v>0</v>
      </c>
    </row>
    <row r="89" spans="1:11" s="27" customFormat="1" ht="12.75" customHeight="1" x14ac:dyDescent="0.25">
      <c r="A89" s="26"/>
      <c r="B89" s="26" t="s">
        <v>152</v>
      </c>
      <c r="C89" s="26" t="s">
        <v>153</v>
      </c>
      <c r="D89" s="24">
        <v>0</v>
      </c>
      <c r="E89" s="24">
        <v>0</v>
      </c>
      <c r="F89" s="24">
        <f t="shared" si="20"/>
        <v>0</v>
      </c>
      <c r="G89" s="24">
        <v>0</v>
      </c>
      <c r="H89" s="24">
        <v>0</v>
      </c>
      <c r="I89" s="24">
        <f t="shared" si="24"/>
        <v>0</v>
      </c>
    </row>
    <row r="90" spans="1:11" s="27" customFormat="1" ht="12.75" customHeight="1" x14ac:dyDescent="0.25">
      <c r="A90" s="26"/>
      <c r="B90" s="26" t="s">
        <v>154</v>
      </c>
      <c r="C90" s="26" t="s">
        <v>155</v>
      </c>
      <c r="D90" s="24">
        <v>0</v>
      </c>
      <c r="E90" s="24">
        <v>0</v>
      </c>
      <c r="F90" s="24">
        <f t="shared" si="20"/>
        <v>0</v>
      </c>
      <c r="G90" s="24">
        <v>0</v>
      </c>
      <c r="H90" s="24">
        <v>0</v>
      </c>
      <c r="I90" s="24">
        <f t="shared" si="24"/>
        <v>0</v>
      </c>
    </row>
    <row r="91" spans="1:11" s="27" customFormat="1" ht="12.75" customHeight="1" x14ac:dyDescent="0.25">
      <c r="A91" s="26"/>
      <c r="B91" s="26" t="s">
        <v>156</v>
      </c>
      <c r="C91" s="26" t="s">
        <v>157</v>
      </c>
      <c r="D91" s="24">
        <v>0</v>
      </c>
      <c r="E91" s="24">
        <v>0</v>
      </c>
      <c r="F91" s="24">
        <f t="shared" si="20"/>
        <v>0</v>
      </c>
      <c r="G91" s="24">
        <v>0</v>
      </c>
      <c r="H91" s="24">
        <v>0</v>
      </c>
      <c r="I91" s="24">
        <f t="shared" si="24"/>
        <v>0</v>
      </c>
    </row>
    <row r="92" spans="1:11" s="27" customFormat="1" ht="25.5" customHeight="1" x14ac:dyDescent="0.25">
      <c r="A92" s="26"/>
      <c r="B92" s="26" t="s">
        <v>158</v>
      </c>
      <c r="C92" s="28" t="s">
        <v>159</v>
      </c>
      <c r="D92" s="24">
        <v>0</v>
      </c>
      <c r="E92" s="24">
        <v>206271</v>
      </c>
      <c r="F92" s="24">
        <f>SUM(D92:E92)</f>
        <v>206271</v>
      </c>
      <c r="G92" s="24">
        <v>0</v>
      </c>
      <c r="H92" s="24">
        <v>0</v>
      </c>
      <c r="I92" s="24">
        <f t="shared" si="24"/>
        <v>206271</v>
      </c>
    </row>
    <row r="93" spans="1:11" s="27" customFormat="1" ht="6" customHeight="1" x14ac:dyDescent="0.25">
      <c r="A93" s="26"/>
      <c r="B93" s="26"/>
      <c r="C93" s="26"/>
      <c r="D93" s="37"/>
      <c r="E93" s="37"/>
      <c r="F93" s="24"/>
      <c r="G93" s="29"/>
      <c r="H93" s="37" t="s">
        <v>160</v>
      </c>
      <c r="I93" s="24"/>
    </row>
    <row r="94" spans="1:11" s="19" customFormat="1" ht="15.95" customHeight="1" thickBot="1" x14ac:dyDescent="0.3">
      <c r="A94" s="15" t="s">
        <v>161</v>
      </c>
      <c r="B94" s="15"/>
      <c r="C94" s="15"/>
      <c r="D94" s="16">
        <f>SUM(D95,D104,D115,D126,D137,D148,D153,D163,D168)</f>
        <v>19340418910</v>
      </c>
      <c r="E94" s="16">
        <f>SUM(E95,E104,E115,E126,E137,E148,E153,E163,E168)</f>
        <v>579667194</v>
      </c>
      <c r="F94" s="16">
        <f>SUM(D94:E94)</f>
        <v>19920086104</v>
      </c>
      <c r="G94" s="16">
        <f t="shared" ref="G94:H94" si="25">SUM(G95,G104,G115,G126,G137,G148,G153,G163,G168)</f>
        <v>4071434099</v>
      </c>
      <c r="H94" s="16">
        <f t="shared" si="25"/>
        <v>3865968339</v>
      </c>
      <c r="I94" s="16">
        <f t="shared" ref="I94:I95" si="26">SUM(F94-G94)</f>
        <v>15848652005</v>
      </c>
      <c r="J94" s="17"/>
      <c r="K94" s="18"/>
    </row>
    <row r="95" spans="1:11" s="25" customFormat="1" ht="12.75" customHeight="1" thickTop="1" x14ac:dyDescent="0.25">
      <c r="A95" s="20" t="s">
        <v>15</v>
      </c>
      <c r="B95" s="21" t="s">
        <v>16</v>
      </c>
      <c r="C95" s="21"/>
      <c r="D95" s="22">
        <f>SUM(D97:D103)</f>
        <v>9318713708</v>
      </c>
      <c r="E95" s="22">
        <f>SUM(E97:E103)</f>
        <v>172046901</v>
      </c>
      <c r="F95" s="22">
        <f t="shared" ref="F95" si="27">SUM(D95:E95)</f>
        <v>9490760609</v>
      </c>
      <c r="G95" s="22">
        <f t="shared" ref="G95" si="28">SUM(G97:G103)</f>
        <v>2007547099</v>
      </c>
      <c r="H95" s="22">
        <f>SUM(H97:H103)</f>
        <v>1928154196</v>
      </c>
      <c r="I95" s="22">
        <f t="shared" si="26"/>
        <v>7483213510</v>
      </c>
      <c r="J95" s="24"/>
      <c r="K95" s="18"/>
    </row>
    <row r="96" spans="1:11" s="27" customFormat="1" ht="3" customHeight="1" x14ac:dyDescent="0.25">
      <c r="A96" s="26"/>
      <c r="B96" s="26"/>
      <c r="C96" s="26"/>
      <c r="D96" s="24"/>
      <c r="E96" s="24"/>
      <c r="F96" s="24"/>
      <c r="G96" s="24"/>
      <c r="H96" s="24"/>
      <c r="I96" s="24"/>
    </row>
    <row r="97" spans="1:11" s="27" customFormat="1" ht="25.5" customHeight="1" x14ac:dyDescent="0.25">
      <c r="A97" s="26"/>
      <c r="B97" s="26" t="s">
        <v>17</v>
      </c>
      <c r="C97" s="28" t="s">
        <v>18</v>
      </c>
      <c r="D97" s="24">
        <v>3176716436</v>
      </c>
      <c r="E97" s="24">
        <v>4320811</v>
      </c>
      <c r="F97" s="24">
        <f>SUM(D97:E97)</f>
        <v>3181037247</v>
      </c>
      <c r="G97" s="24">
        <v>1180682433</v>
      </c>
      <c r="H97" s="24">
        <v>1112909549</v>
      </c>
      <c r="I97" s="24">
        <f t="shared" ref="I97:I104" si="29">SUM(F97-G97)</f>
        <v>2000354814</v>
      </c>
    </row>
    <row r="98" spans="1:11" s="27" customFormat="1" ht="25.5" customHeight="1" x14ac:dyDescent="0.25">
      <c r="A98" s="26"/>
      <c r="B98" s="26" t="s">
        <v>19</v>
      </c>
      <c r="C98" s="28" t="s">
        <v>20</v>
      </c>
      <c r="D98" s="24">
        <v>2243129195</v>
      </c>
      <c r="E98" s="24">
        <v>80321379</v>
      </c>
      <c r="F98" s="24">
        <f t="shared" ref="F98:F103" si="30">SUM(D98:E98)</f>
        <v>2323450574</v>
      </c>
      <c r="G98" s="24">
        <v>89340008</v>
      </c>
      <c r="H98" s="24">
        <v>86802420</v>
      </c>
      <c r="I98" s="24">
        <f t="shared" si="29"/>
        <v>2234110566</v>
      </c>
    </row>
    <row r="99" spans="1:11" s="27" customFormat="1" ht="12.75" customHeight="1" x14ac:dyDescent="0.25">
      <c r="A99" s="26"/>
      <c r="B99" s="26" t="s">
        <v>21</v>
      </c>
      <c r="C99" s="26" t="s">
        <v>22</v>
      </c>
      <c r="D99" s="24">
        <v>2095012644</v>
      </c>
      <c r="E99" s="24">
        <v>42218062</v>
      </c>
      <c r="F99" s="24">
        <f t="shared" si="30"/>
        <v>2137230706</v>
      </c>
      <c r="G99" s="24">
        <v>377152797</v>
      </c>
      <c r="H99" s="24">
        <v>369787488</v>
      </c>
      <c r="I99" s="24">
        <f t="shared" si="29"/>
        <v>1760077909</v>
      </c>
    </row>
    <row r="100" spans="1:11" s="27" customFormat="1" ht="12.75" customHeight="1" x14ac:dyDescent="0.25">
      <c r="A100" s="26"/>
      <c r="B100" s="26" t="s">
        <v>23</v>
      </c>
      <c r="C100" s="26" t="s">
        <v>24</v>
      </c>
      <c r="D100" s="24">
        <v>1105823520</v>
      </c>
      <c r="E100" s="24">
        <v>42184026</v>
      </c>
      <c r="F100" s="24">
        <f t="shared" si="30"/>
        <v>1148007546</v>
      </c>
      <c r="G100" s="24">
        <v>258455437</v>
      </c>
      <c r="H100" s="24">
        <v>258353318</v>
      </c>
      <c r="I100" s="24">
        <f t="shared" si="29"/>
        <v>889552109</v>
      </c>
    </row>
    <row r="101" spans="1:11" s="27" customFormat="1" ht="12.75" customHeight="1" x14ac:dyDescent="0.25">
      <c r="A101" s="26"/>
      <c r="B101" s="26" t="s">
        <v>25</v>
      </c>
      <c r="C101" s="26" t="s">
        <v>26</v>
      </c>
      <c r="D101" s="24">
        <v>292798477</v>
      </c>
      <c r="E101" s="24">
        <v>1463564</v>
      </c>
      <c r="F101" s="24">
        <f t="shared" si="30"/>
        <v>294262041</v>
      </c>
      <c r="G101" s="24">
        <v>56369420</v>
      </c>
      <c r="H101" s="24">
        <v>54944832</v>
      </c>
      <c r="I101" s="24">
        <f t="shared" si="29"/>
        <v>237892621</v>
      </c>
    </row>
    <row r="102" spans="1:11" s="27" customFormat="1" ht="12.75" customHeight="1" x14ac:dyDescent="0.25">
      <c r="A102" s="26"/>
      <c r="B102" s="26" t="s">
        <v>27</v>
      </c>
      <c r="C102" s="26" t="s">
        <v>28</v>
      </c>
      <c r="D102" s="24">
        <v>0</v>
      </c>
      <c r="E102" s="24">
        <v>0</v>
      </c>
      <c r="F102" s="24">
        <f t="shared" si="30"/>
        <v>0</v>
      </c>
      <c r="G102" s="24">
        <v>0</v>
      </c>
      <c r="H102" s="24">
        <v>0</v>
      </c>
      <c r="I102" s="24">
        <f t="shared" si="29"/>
        <v>0</v>
      </c>
    </row>
    <row r="103" spans="1:11" s="27" customFormat="1" ht="12.75" customHeight="1" x14ac:dyDescent="0.25">
      <c r="A103" s="26"/>
      <c r="B103" s="26" t="s">
        <v>29</v>
      </c>
      <c r="C103" s="26" t="s">
        <v>30</v>
      </c>
      <c r="D103" s="24">
        <v>405233436</v>
      </c>
      <c r="E103" s="24">
        <v>1539059</v>
      </c>
      <c r="F103" s="24">
        <f t="shared" si="30"/>
        <v>406772495</v>
      </c>
      <c r="G103" s="24">
        <v>45547004</v>
      </c>
      <c r="H103" s="24">
        <v>45356589</v>
      </c>
      <c r="I103" s="24">
        <f t="shared" si="29"/>
        <v>361225491</v>
      </c>
    </row>
    <row r="104" spans="1:11" s="25" customFormat="1" ht="12.75" customHeight="1" x14ac:dyDescent="0.25">
      <c r="A104" s="20" t="s">
        <v>31</v>
      </c>
      <c r="B104" s="21" t="s">
        <v>32</v>
      </c>
      <c r="C104" s="21"/>
      <c r="D104" s="22">
        <f>SUM(D106:D114)</f>
        <v>4837253051</v>
      </c>
      <c r="E104" s="22">
        <f>SUM(E106:E114)</f>
        <v>19137996</v>
      </c>
      <c r="F104" s="22">
        <f t="shared" ref="F104" si="31">SUM(D104:E104)</f>
        <v>4856391047</v>
      </c>
      <c r="G104" s="22">
        <f t="shared" ref="G104" si="32">SUM(G106:G114)</f>
        <v>448927691</v>
      </c>
      <c r="H104" s="22">
        <f>SUM(H106:H114)</f>
        <v>446873697</v>
      </c>
      <c r="I104" s="22">
        <f t="shared" si="29"/>
        <v>4407463356</v>
      </c>
      <c r="J104" s="24"/>
      <c r="K104" s="18"/>
    </row>
    <row r="105" spans="1:11" s="27" customFormat="1" ht="3" customHeight="1" x14ac:dyDescent="0.25">
      <c r="A105" s="26"/>
      <c r="B105" s="26"/>
      <c r="C105" s="26"/>
      <c r="D105" s="24"/>
      <c r="E105" s="24"/>
      <c r="F105" s="24"/>
      <c r="G105" s="24"/>
      <c r="H105" s="24"/>
      <c r="I105" s="24"/>
    </row>
    <row r="106" spans="1:11" s="27" customFormat="1" ht="25.5" customHeight="1" x14ac:dyDescent="0.25">
      <c r="A106" s="26"/>
      <c r="B106" s="26" t="s">
        <v>33</v>
      </c>
      <c r="C106" s="28" t="s">
        <v>34</v>
      </c>
      <c r="D106" s="24">
        <v>1820272728</v>
      </c>
      <c r="E106" s="24">
        <v>-135649971</v>
      </c>
      <c r="F106" s="24">
        <f t="shared" ref="F106:F115" si="33">SUM(D106:E106)</f>
        <v>1684622757</v>
      </c>
      <c r="G106" s="24">
        <v>11020902</v>
      </c>
      <c r="H106" s="24">
        <v>9422374</v>
      </c>
      <c r="I106" s="24">
        <f t="shared" ref="I106:I115" si="34">SUM(F106-G106)</f>
        <v>1673601855</v>
      </c>
    </row>
    <row r="107" spans="1:11" s="27" customFormat="1" ht="12.75" customHeight="1" x14ac:dyDescent="0.25">
      <c r="A107" s="26"/>
      <c r="B107" s="26" t="s">
        <v>35</v>
      </c>
      <c r="C107" s="26" t="s">
        <v>36</v>
      </c>
      <c r="D107" s="24">
        <v>1107767592</v>
      </c>
      <c r="E107" s="24">
        <v>121194687</v>
      </c>
      <c r="F107" s="24">
        <f t="shared" si="33"/>
        <v>1228962279</v>
      </c>
      <c r="G107" s="24">
        <v>376540012</v>
      </c>
      <c r="H107" s="24">
        <v>376525721</v>
      </c>
      <c r="I107" s="24">
        <f t="shared" si="34"/>
        <v>852422267</v>
      </c>
    </row>
    <row r="108" spans="1:11" s="27" customFormat="1" ht="25.5" customHeight="1" x14ac:dyDescent="0.25">
      <c r="A108" s="26"/>
      <c r="B108" s="26" t="s">
        <v>37</v>
      </c>
      <c r="C108" s="28" t="s">
        <v>38</v>
      </c>
      <c r="D108" s="24">
        <v>15012360</v>
      </c>
      <c r="E108" s="24">
        <v>-1260</v>
      </c>
      <c r="F108" s="24">
        <f t="shared" si="33"/>
        <v>15011100</v>
      </c>
      <c r="G108" s="24">
        <v>14981400</v>
      </c>
      <c r="H108" s="24">
        <v>14981400</v>
      </c>
      <c r="I108" s="24">
        <f t="shared" si="34"/>
        <v>29700</v>
      </c>
    </row>
    <row r="109" spans="1:11" s="27" customFormat="1" ht="25.5" customHeight="1" x14ac:dyDescent="0.25">
      <c r="A109" s="26"/>
      <c r="B109" s="26" t="s">
        <v>39</v>
      </c>
      <c r="C109" s="28" t="s">
        <v>40</v>
      </c>
      <c r="D109" s="24">
        <v>21977039</v>
      </c>
      <c r="E109" s="24">
        <v>13077663</v>
      </c>
      <c r="F109" s="24">
        <f t="shared" si="33"/>
        <v>35054702</v>
      </c>
      <c r="G109" s="24">
        <v>5324894</v>
      </c>
      <c r="H109" s="24">
        <v>5308823</v>
      </c>
      <c r="I109" s="24">
        <f t="shared" si="34"/>
        <v>29729808</v>
      </c>
    </row>
    <row r="110" spans="1:11" s="27" customFormat="1" ht="25.5" customHeight="1" x14ac:dyDescent="0.25">
      <c r="A110" s="26"/>
      <c r="B110" s="26" t="s">
        <v>41</v>
      </c>
      <c r="C110" s="28" t="s">
        <v>42</v>
      </c>
      <c r="D110" s="24">
        <v>1705293116</v>
      </c>
      <c r="E110" s="24">
        <v>16462836</v>
      </c>
      <c r="F110" s="24">
        <f t="shared" si="33"/>
        <v>1721755952</v>
      </c>
      <c r="G110" s="24">
        <v>23344160</v>
      </c>
      <c r="H110" s="24">
        <v>23055694</v>
      </c>
      <c r="I110" s="24">
        <f t="shared" si="34"/>
        <v>1698411792</v>
      </c>
    </row>
    <row r="111" spans="1:11" s="27" customFormat="1" ht="12.75" customHeight="1" x14ac:dyDescent="0.25">
      <c r="A111" s="26"/>
      <c r="B111" s="26" t="s">
        <v>43</v>
      </c>
      <c r="C111" s="26" t="s">
        <v>44</v>
      </c>
      <c r="D111" s="24">
        <v>71357637</v>
      </c>
      <c r="E111" s="24">
        <v>4115710</v>
      </c>
      <c r="F111" s="24">
        <f t="shared" si="33"/>
        <v>75473347</v>
      </c>
      <c r="G111" s="24">
        <v>7936520</v>
      </c>
      <c r="H111" s="24">
        <v>7936520</v>
      </c>
      <c r="I111" s="24">
        <f t="shared" si="34"/>
        <v>67536827</v>
      </c>
    </row>
    <row r="112" spans="1:11" s="27" customFormat="1" ht="25.5" customHeight="1" x14ac:dyDescent="0.25">
      <c r="A112" s="26"/>
      <c r="B112" s="26" t="s">
        <v>45</v>
      </c>
      <c r="C112" s="28" t="s">
        <v>46</v>
      </c>
      <c r="D112" s="24">
        <v>69972345</v>
      </c>
      <c r="E112" s="24">
        <v>-1455684</v>
      </c>
      <c r="F112" s="24">
        <f t="shared" si="33"/>
        <v>68516661</v>
      </c>
      <c r="G112" s="24">
        <v>5107518</v>
      </c>
      <c r="H112" s="24">
        <v>5047488</v>
      </c>
      <c r="I112" s="24">
        <f t="shared" si="34"/>
        <v>63409143</v>
      </c>
    </row>
    <row r="113" spans="1:11" s="27" customFormat="1" ht="12.75" customHeight="1" x14ac:dyDescent="0.25">
      <c r="A113" s="26"/>
      <c r="B113" s="26" t="s">
        <v>47</v>
      </c>
      <c r="C113" s="26" t="s">
        <v>48</v>
      </c>
      <c r="D113" s="24">
        <v>4727186</v>
      </c>
      <c r="E113" s="24">
        <v>-1513586</v>
      </c>
      <c r="F113" s="24">
        <f t="shared" si="33"/>
        <v>3213600</v>
      </c>
      <c r="G113" s="24">
        <v>3213056</v>
      </c>
      <c r="H113" s="24">
        <v>3213056</v>
      </c>
      <c r="I113" s="24">
        <f t="shared" si="34"/>
        <v>544</v>
      </c>
    </row>
    <row r="114" spans="1:11" s="27" customFormat="1" ht="25.5" customHeight="1" x14ac:dyDescent="0.25">
      <c r="A114" s="26"/>
      <c r="B114" s="26" t="s">
        <v>49</v>
      </c>
      <c r="C114" s="28" t="s">
        <v>50</v>
      </c>
      <c r="D114" s="24">
        <v>20873048</v>
      </c>
      <c r="E114" s="24">
        <v>2907601</v>
      </c>
      <c r="F114" s="24">
        <f t="shared" si="33"/>
        <v>23780649</v>
      </c>
      <c r="G114" s="24">
        <v>1459229</v>
      </c>
      <c r="H114" s="24">
        <v>1382621</v>
      </c>
      <c r="I114" s="24">
        <f t="shared" si="34"/>
        <v>22321420</v>
      </c>
    </row>
    <row r="115" spans="1:11" s="25" customFormat="1" ht="12.75" customHeight="1" x14ac:dyDescent="0.25">
      <c r="A115" s="20" t="s">
        <v>51</v>
      </c>
      <c r="B115" s="21" t="s">
        <v>52</v>
      </c>
      <c r="C115" s="21"/>
      <c r="D115" s="22">
        <f>SUM(D117:D125)</f>
        <v>2050854809</v>
      </c>
      <c r="E115" s="22">
        <f>SUM(E117:E125)</f>
        <v>-22982371</v>
      </c>
      <c r="F115" s="22">
        <f t="shared" si="33"/>
        <v>2027872438</v>
      </c>
      <c r="G115" s="22">
        <f t="shared" ref="G115:H115" si="35">SUM(G117:G125)</f>
        <v>357715444</v>
      </c>
      <c r="H115" s="22">
        <f t="shared" si="35"/>
        <v>355655371</v>
      </c>
      <c r="I115" s="22">
        <f t="shared" si="34"/>
        <v>1670156994</v>
      </c>
      <c r="J115" s="24"/>
      <c r="K115" s="18"/>
    </row>
    <row r="116" spans="1:11" s="27" customFormat="1" ht="3" customHeight="1" x14ac:dyDescent="0.25">
      <c r="A116" s="26"/>
      <c r="B116" s="26"/>
      <c r="C116" s="26"/>
      <c r="D116" s="38"/>
      <c r="E116" s="38"/>
      <c r="F116" s="24"/>
      <c r="G116" s="38"/>
      <c r="H116" s="38"/>
      <c r="I116" s="24"/>
    </row>
    <row r="117" spans="1:11" s="27" customFormat="1" ht="12.75" customHeight="1" x14ac:dyDescent="0.25">
      <c r="A117" s="26"/>
      <c r="B117" s="26" t="s">
        <v>53</v>
      </c>
      <c r="C117" s="26" t="s">
        <v>54</v>
      </c>
      <c r="D117" s="24">
        <v>79573073</v>
      </c>
      <c r="E117" s="24">
        <v>10170342</v>
      </c>
      <c r="F117" s="24">
        <f t="shared" ref="F117:F125" si="36">SUM(D117:E117)</f>
        <v>89743415</v>
      </c>
      <c r="G117" s="24">
        <v>7350600</v>
      </c>
      <c r="H117" s="24">
        <v>7181507</v>
      </c>
      <c r="I117" s="24">
        <f t="shared" ref="I117:I126" si="37">SUM(F117-G117)</f>
        <v>82392815</v>
      </c>
    </row>
    <row r="118" spans="1:11" s="27" customFormat="1" ht="12.75" customHeight="1" x14ac:dyDescent="0.25">
      <c r="A118" s="26"/>
      <c r="B118" s="26" t="s">
        <v>55</v>
      </c>
      <c r="C118" s="26" t="s">
        <v>56</v>
      </c>
      <c r="D118" s="24">
        <v>56373239</v>
      </c>
      <c r="E118" s="24">
        <v>8820854</v>
      </c>
      <c r="F118" s="24">
        <f t="shared" si="36"/>
        <v>65194093</v>
      </c>
      <c r="G118" s="24">
        <v>13089624</v>
      </c>
      <c r="H118" s="24">
        <v>12421770</v>
      </c>
      <c r="I118" s="24">
        <f t="shared" si="37"/>
        <v>52104469</v>
      </c>
    </row>
    <row r="119" spans="1:11" s="27" customFormat="1" ht="25.5" customHeight="1" x14ac:dyDescent="0.25">
      <c r="A119" s="26"/>
      <c r="B119" s="26" t="s">
        <v>57</v>
      </c>
      <c r="C119" s="28" t="s">
        <v>58</v>
      </c>
      <c r="D119" s="24">
        <v>698472095</v>
      </c>
      <c r="E119" s="24">
        <v>59488493</v>
      </c>
      <c r="F119" s="24">
        <f t="shared" si="36"/>
        <v>757960588</v>
      </c>
      <c r="G119" s="24">
        <v>14158680</v>
      </c>
      <c r="H119" s="24">
        <v>13678901</v>
      </c>
      <c r="I119" s="24">
        <f t="shared" si="37"/>
        <v>743801908</v>
      </c>
    </row>
    <row r="120" spans="1:11" s="27" customFormat="1" ht="12.75" customHeight="1" x14ac:dyDescent="0.25">
      <c r="A120" s="26"/>
      <c r="B120" s="26" t="s">
        <v>59</v>
      </c>
      <c r="C120" s="28" t="s">
        <v>60</v>
      </c>
      <c r="D120" s="24">
        <v>6650659</v>
      </c>
      <c r="E120" s="24">
        <v>1577162</v>
      </c>
      <c r="F120" s="24">
        <f t="shared" si="36"/>
        <v>8227821</v>
      </c>
      <c r="G120" s="24">
        <v>3067310</v>
      </c>
      <c r="H120" s="24">
        <v>3065083</v>
      </c>
      <c r="I120" s="24">
        <f t="shared" si="37"/>
        <v>5160511</v>
      </c>
    </row>
    <row r="121" spans="1:11" s="27" customFormat="1" ht="25.5" customHeight="1" x14ac:dyDescent="0.25">
      <c r="A121" s="26"/>
      <c r="B121" s="26" t="s">
        <v>61</v>
      </c>
      <c r="C121" s="28" t="s">
        <v>62</v>
      </c>
      <c r="D121" s="24">
        <v>885047875</v>
      </c>
      <c r="E121" s="24">
        <v>-20189811</v>
      </c>
      <c r="F121" s="24">
        <f t="shared" si="36"/>
        <v>864858064</v>
      </c>
      <c r="G121" s="24">
        <v>298683808</v>
      </c>
      <c r="H121" s="24">
        <v>298280087</v>
      </c>
      <c r="I121" s="24">
        <f t="shared" si="37"/>
        <v>566174256</v>
      </c>
    </row>
    <row r="122" spans="1:11" s="27" customFormat="1" ht="12.75" customHeight="1" x14ac:dyDescent="0.25">
      <c r="A122" s="26"/>
      <c r="B122" s="26" t="s">
        <v>63</v>
      </c>
      <c r="C122" s="26" t="s">
        <v>64</v>
      </c>
      <c r="D122" s="24">
        <v>3154032</v>
      </c>
      <c r="E122" s="24">
        <v>418218</v>
      </c>
      <c r="F122" s="24">
        <f t="shared" si="36"/>
        <v>3572250</v>
      </c>
      <c r="G122" s="24">
        <v>694670</v>
      </c>
      <c r="H122" s="24">
        <v>693584</v>
      </c>
      <c r="I122" s="24">
        <f t="shared" si="37"/>
        <v>2877580</v>
      </c>
    </row>
    <row r="123" spans="1:11" s="27" customFormat="1" ht="12.75" customHeight="1" x14ac:dyDescent="0.25">
      <c r="A123" s="26"/>
      <c r="B123" s="26" t="s">
        <v>65</v>
      </c>
      <c r="C123" s="26" t="s">
        <v>66</v>
      </c>
      <c r="D123" s="24">
        <v>280937747</v>
      </c>
      <c r="E123" s="24">
        <v>-88074174</v>
      </c>
      <c r="F123" s="24">
        <f t="shared" si="36"/>
        <v>192863573</v>
      </c>
      <c r="G123" s="24">
        <v>10574150</v>
      </c>
      <c r="H123" s="24">
        <v>10320692</v>
      </c>
      <c r="I123" s="24">
        <f t="shared" si="37"/>
        <v>182289423</v>
      </c>
    </row>
    <row r="124" spans="1:11" s="27" customFormat="1" ht="12.75" customHeight="1" x14ac:dyDescent="0.25">
      <c r="A124" s="26"/>
      <c r="B124" s="26" t="s">
        <v>67</v>
      </c>
      <c r="C124" s="26" t="s">
        <v>68</v>
      </c>
      <c r="D124" s="24">
        <v>36188776</v>
      </c>
      <c r="E124" s="24">
        <v>2424687</v>
      </c>
      <c r="F124" s="24">
        <f t="shared" si="36"/>
        <v>38613463</v>
      </c>
      <c r="G124" s="24">
        <v>7127881</v>
      </c>
      <c r="H124" s="24">
        <v>7058411</v>
      </c>
      <c r="I124" s="24">
        <f t="shared" si="37"/>
        <v>31485582</v>
      </c>
    </row>
    <row r="125" spans="1:11" s="35" customFormat="1" ht="12.75" customHeight="1" x14ac:dyDescent="0.25">
      <c r="A125" s="33"/>
      <c r="B125" s="33" t="s">
        <v>69</v>
      </c>
      <c r="C125" s="33" t="s">
        <v>70</v>
      </c>
      <c r="D125" s="34">
        <v>4457313</v>
      </c>
      <c r="E125" s="34">
        <v>2381858</v>
      </c>
      <c r="F125" s="34">
        <f t="shared" si="36"/>
        <v>6839171</v>
      </c>
      <c r="G125" s="34">
        <v>2968721</v>
      </c>
      <c r="H125" s="34">
        <v>2955336</v>
      </c>
      <c r="I125" s="34">
        <f t="shared" si="37"/>
        <v>3870450</v>
      </c>
    </row>
    <row r="126" spans="1:11" s="35" customFormat="1" ht="25.5" customHeight="1" x14ac:dyDescent="0.25">
      <c r="A126" s="30" t="s">
        <v>71</v>
      </c>
      <c r="B126" s="31" t="s">
        <v>72</v>
      </c>
      <c r="C126" s="31"/>
      <c r="D126" s="32">
        <f>SUM(D128:D136)</f>
        <v>380410396</v>
      </c>
      <c r="E126" s="32">
        <f>SUM(E128:E136)</f>
        <v>-20827279</v>
      </c>
      <c r="F126" s="32">
        <f>SUM(D126:E126)</f>
        <v>359583117</v>
      </c>
      <c r="G126" s="32">
        <f t="shared" ref="G126:H126" si="38">SUM(G128:G136)</f>
        <v>141076878</v>
      </c>
      <c r="H126" s="32">
        <f t="shared" si="38"/>
        <v>141076878</v>
      </c>
      <c r="I126" s="22">
        <f t="shared" si="37"/>
        <v>218506239</v>
      </c>
      <c r="J126" s="24"/>
      <c r="K126" s="39"/>
    </row>
    <row r="127" spans="1:11" s="27" customFormat="1" ht="3" customHeight="1" x14ac:dyDescent="0.25">
      <c r="A127" s="26"/>
      <c r="B127" s="26"/>
      <c r="C127" s="26"/>
      <c r="D127" s="24"/>
      <c r="E127" s="24"/>
      <c r="F127" s="24"/>
      <c r="G127" s="24"/>
      <c r="H127" s="24"/>
      <c r="I127" s="24"/>
    </row>
    <row r="128" spans="1:11" s="27" customFormat="1" ht="25.5" customHeight="1" x14ac:dyDescent="0.25">
      <c r="A128" s="26"/>
      <c r="B128" s="26" t="s">
        <v>73</v>
      </c>
      <c r="C128" s="28" t="s">
        <v>74</v>
      </c>
      <c r="D128" s="24">
        <v>0</v>
      </c>
      <c r="E128" s="24">
        <v>2382314</v>
      </c>
      <c r="F128" s="24">
        <f t="shared" ref="F128:F168" si="39">SUM(D128:E128)</f>
        <v>2382314</v>
      </c>
      <c r="G128" s="24">
        <v>0</v>
      </c>
      <c r="H128" s="24">
        <v>0</v>
      </c>
      <c r="I128" s="24">
        <f t="shared" ref="I128:I137" si="40">SUM(F128-G128)</f>
        <v>2382314</v>
      </c>
    </row>
    <row r="129" spans="1:11" s="27" customFormat="1" ht="12.75" customHeight="1" x14ac:dyDescent="0.25">
      <c r="A129" s="26"/>
      <c r="B129" s="26" t="s">
        <v>75</v>
      </c>
      <c r="C129" s="26" t="s">
        <v>76</v>
      </c>
      <c r="D129" s="24">
        <v>0</v>
      </c>
      <c r="E129" s="24">
        <v>0</v>
      </c>
      <c r="F129" s="24">
        <f t="shared" si="39"/>
        <v>0</v>
      </c>
      <c r="G129" s="24">
        <v>0</v>
      </c>
      <c r="H129" s="24">
        <v>0</v>
      </c>
      <c r="I129" s="24">
        <f t="shared" si="40"/>
        <v>0</v>
      </c>
    </row>
    <row r="130" spans="1:11" s="27" customFormat="1" ht="12.75" customHeight="1" x14ac:dyDescent="0.25">
      <c r="A130" s="26"/>
      <c r="B130" s="26" t="s">
        <v>77</v>
      </c>
      <c r="C130" s="26" t="s">
        <v>78</v>
      </c>
      <c r="D130" s="24">
        <v>49317616</v>
      </c>
      <c r="E130" s="24">
        <v>752439</v>
      </c>
      <c r="F130" s="24">
        <f t="shared" si="39"/>
        <v>50070055</v>
      </c>
      <c r="G130" s="24">
        <v>4627773</v>
      </c>
      <c r="H130" s="24">
        <v>4627773</v>
      </c>
      <c r="I130" s="24">
        <f t="shared" si="40"/>
        <v>45442282</v>
      </c>
    </row>
    <row r="131" spans="1:11" s="27" customFormat="1" ht="12.75" customHeight="1" x14ac:dyDescent="0.25">
      <c r="A131" s="26"/>
      <c r="B131" s="26" t="s">
        <v>79</v>
      </c>
      <c r="C131" s="26" t="s">
        <v>80</v>
      </c>
      <c r="D131" s="24">
        <v>331092780</v>
      </c>
      <c r="E131" s="24">
        <v>-23962032</v>
      </c>
      <c r="F131" s="24">
        <f t="shared" si="39"/>
        <v>307130748</v>
      </c>
      <c r="G131" s="24">
        <v>136449105</v>
      </c>
      <c r="H131" s="24">
        <v>136449105</v>
      </c>
      <c r="I131" s="24">
        <f t="shared" si="40"/>
        <v>170681643</v>
      </c>
    </row>
    <row r="132" spans="1:11" s="27" customFormat="1" ht="12.75" customHeight="1" x14ac:dyDescent="0.25">
      <c r="A132" s="26"/>
      <c r="B132" s="26" t="s">
        <v>81</v>
      </c>
      <c r="C132" s="26" t="s">
        <v>82</v>
      </c>
      <c r="D132" s="24">
        <v>0</v>
      </c>
      <c r="E132" s="24">
        <v>0</v>
      </c>
      <c r="F132" s="24">
        <f t="shared" si="39"/>
        <v>0</v>
      </c>
      <c r="G132" s="24">
        <v>0</v>
      </c>
      <c r="H132" s="24">
        <v>0</v>
      </c>
      <c r="I132" s="24">
        <f t="shared" si="40"/>
        <v>0</v>
      </c>
    </row>
    <row r="133" spans="1:11" s="27" customFormat="1" ht="25.5" customHeight="1" x14ac:dyDescent="0.25">
      <c r="A133" s="26"/>
      <c r="B133" s="26" t="s">
        <v>83</v>
      </c>
      <c r="C133" s="28" t="s">
        <v>84</v>
      </c>
      <c r="D133" s="24">
        <v>0</v>
      </c>
      <c r="E133" s="24">
        <v>0</v>
      </c>
      <c r="F133" s="24">
        <f t="shared" si="39"/>
        <v>0</v>
      </c>
      <c r="G133" s="24">
        <v>0</v>
      </c>
      <c r="H133" s="24">
        <v>0</v>
      </c>
      <c r="I133" s="24">
        <f t="shared" si="40"/>
        <v>0</v>
      </c>
    </row>
    <row r="134" spans="1:11" s="27" customFormat="1" ht="12.75" customHeight="1" x14ac:dyDescent="0.25">
      <c r="A134" s="26"/>
      <c r="B134" s="26" t="s">
        <v>85</v>
      </c>
      <c r="C134" s="26" t="s">
        <v>86</v>
      </c>
      <c r="D134" s="24">
        <v>0</v>
      </c>
      <c r="E134" s="24">
        <v>0</v>
      </c>
      <c r="F134" s="24">
        <f t="shared" si="39"/>
        <v>0</v>
      </c>
      <c r="G134" s="24">
        <v>0</v>
      </c>
      <c r="H134" s="24">
        <v>0</v>
      </c>
      <c r="I134" s="24">
        <f t="shared" si="40"/>
        <v>0</v>
      </c>
    </row>
    <row r="135" spans="1:11" s="27" customFormat="1" ht="12.75" customHeight="1" x14ac:dyDescent="0.25">
      <c r="A135" s="26"/>
      <c r="B135" s="26" t="s">
        <v>87</v>
      </c>
      <c r="C135" s="26" t="s">
        <v>88</v>
      </c>
      <c r="D135" s="24">
        <v>0</v>
      </c>
      <c r="E135" s="24">
        <v>0</v>
      </c>
      <c r="F135" s="24">
        <f t="shared" si="39"/>
        <v>0</v>
      </c>
      <c r="G135" s="24">
        <v>0</v>
      </c>
      <c r="H135" s="24">
        <v>0</v>
      </c>
      <c r="I135" s="24">
        <f t="shared" si="40"/>
        <v>0</v>
      </c>
    </row>
    <row r="136" spans="1:11" s="35" customFormat="1" ht="12.75" customHeight="1" x14ac:dyDescent="0.25">
      <c r="A136" s="26"/>
      <c r="B136" s="26" t="s">
        <v>89</v>
      </c>
      <c r="C136" s="26" t="s">
        <v>90</v>
      </c>
      <c r="D136" s="24">
        <v>0</v>
      </c>
      <c r="E136" s="24">
        <v>0</v>
      </c>
      <c r="F136" s="24">
        <f t="shared" si="39"/>
        <v>0</v>
      </c>
      <c r="G136" s="24">
        <v>0</v>
      </c>
      <c r="H136" s="24">
        <v>0</v>
      </c>
      <c r="I136" s="24">
        <f t="shared" si="40"/>
        <v>0</v>
      </c>
    </row>
    <row r="137" spans="1:11" s="36" customFormat="1" ht="12.75" customHeight="1" x14ac:dyDescent="0.25">
      <c r="A137" s="20" t="s">
        <v>91</v>
      </c>
      <c r="B137" s="21" t="s">
        <v>92</v>
      </c>
      <c r="C137" s="21"/>
      <c r="D137" s="22">
        <f>SUM(D139:D147)</f>
        <v>44038184</v>
      </c>
      <c r="E137" s="22">
        <f>SUM(E139:E147)</f>
        <v>40829034</v>
      </c>
      <c r="F137" s="22">
        <f t="shared" si="39"/>
        <v>84867218</v>
      </c>
      <c r="G137" s="22">
        <f t="shared" ref="G137:H137" si="41">SUM(G139:G147)</f>
        <v>21586620</v>
      </c>
      <c r="H137" s="22">
        <f t="shared" si="41"/>
        <v>21586620</v>
      </c>
      <c r="I137" s="22">
        <f t="shared" si="40"/>
        <v>63280598</v>
      </c>
      <c r="J137" s="24"/>
      <c r="K137" s="39"/>
    </row>
    <row r="138" spans="1:11" s="27" customFormat="1" ht="3" customHeight="1" x14ac:dyDescent="0.25">
      <c r="A138" s="40"/>
      <c r="B138" s="40"/>
      <c r="C138" s="40"/>
      <c r="D138" s="24"/>
      <c r="E138" s="24"/>
      <c r="F138" s="24"/>
      <c r="G138" s="24"/>
      <c r="H138" s="24"/>
      <c r="I138" s="24"/>
    </row>
    <row r="139" spans="1:11" s="27" customFormat="1" ht="12.75" customHeight="1" x14ac:dyDescent="0.25">
      <c r="A139" s="40"/>
      <c r="B139" s="40" t="s">
        <v>93</v>
      </c>
      <c r="C139" s="40" t="s">
        <v>94</v>
      </c>
      <c r="D139" s="24">
        <v>819899</v>
      </c>
      <c r="E139" s="24">
        <v>934537</v>
      </c>
      <c r="F139" s="24">
        <f t="shared" ref="F139:F147" si="42">SUM(D139:E139)</f>
        <v>1754436</v>
      </c>
      <c r="G139" s="24">
        <v>0</v>
      </c>
      <c r="H139" s="24">
        <v>0</v>
      </c>
      <c r="I139" s="24">
        <f t="shared" ref="I139:I148" si="43">SUM(F139-G139)</f>
        <v>1754436</v>
      </c>
    </row>
    <row r="140" spans="1:11" s="27" customFormat="1" ht="12.75" customHeight="1" x14ac:dyDescent="0.25">
      <c r="A140" s="40"/>
      <c r="B140" s="40" t="s">
        <v>95</v>
      </c>
      <c r="C140" s="40" t="s">
        <v>96</v>
      </c>
      <c r="D140" s="24">
        <v>212000</v>
      </c>
      <c r="E140" s="24">
        <v>-24178</v>
      </c>
      <c r="F140" s="24">
        <f t="shared" si="42"/>
        <v>187822</v>
      </c>
      <c r="G140" s="24">
        <v>0</v>
      </c>
      <c r="H140" s="24">
        <v>0</v>
      </c>
      <c r="I140" s="24">
        <f t="shared" si="43"/>
        <v>187822</v>
      </c>
    </row>
    <row r="141" spans="1:11" s="27" customFormat="1" ht="12.75" customHeight="1" x14ac:dyDescent="0.25">
      <c r="A141" s="40"/>
      <c r="B141" s="40" t="s">
        <v>97</v>
      </c>
      <c r="C141" s="40" t="s">
        <v>98</v>
      </c>
      <c r="D141" s="24">
        <v>0</v>
      </c>
      <c r="E141" s="24">
        <v>27898101</v>
      </c>
      <c r="F141" s="24">
        <f t="shared" si="42"/>
        <v>27898101</v>
      </c>
      <c r="G141" s="24">
        <v>17284580</v>
      </c>
      <c r="H141" s="24">
        <v>17284580</v>
      </c>
      <c r="I141" s="24">
        <f t="shared" si="43"/>
        <v>10613521</v>
      </c>
    </row>
    <row r="142" spans="1:11" s="27" customFormat="1" ht="12.75" customHeight="1" x14ac:dyDescent="0.25">
      <c r="A142" s="40"/>
      <c r="B142" s="40" t="s">
        <v>99</v>
      </c>
      <c r="C142" s="40" t="s">
        <v>100</v>
      </c>
      <c r="D142" s="24">
        <v>40529472</v>
      </c>
      <c r="E142" s="24">
        <v>7224568</v>
      </c>
      <c r="F142" s="24">
        <f t="shared" si="42"/>
        <v>47754040</v>
      </c>
      <c r="G142" s="24">
        <v>4082040</v>
      </c>
      <c r="H142" s="24">
        <v>4082040</v>
      </c>
      <c r="I142" s="24">
        <f t="shared" si="43"/>
        <v>43672000</v>
      </c>
    </row>
    <row r="143" spans="1:11" s="27" customFormat="1" ht="12.75" customHeight="1" x14ac:dyDescent="0.25">
      <c r="A143" s="40"/>
      <c r="B143" s="40" t="s">
        <v>101</v>
      </c>
      <c r="C143" s="40" t="s">
        <v>102</v>
      </c>
      <c r="D143" s="24">
        <v>0</v>
      </c>
      <c r="E143" s="24">
        <v>0</v>
      </c>
      <c r="F143" s="24">
        <f t="shared" si="42"/>
        <v>0</v>
      </c>
      <c r="G143" s="24">
        <v>0</v>
      </c>
      <c r="H143" s="24">
        <v>0</v>
      </c>
      <c r="I143" s="24">
        <f t="shared" si="43"/>
        <v>0</v>
      </c>
    </row>
    <row r="144" spans="1:11" s="27" customFormat="1" ht="12.75" customHeight="1" x14ac:dyDescent="0.25">
      <c r="A144" s="40"/>
      <c r="B144" s="40" t="s">
        <v>103</v>
      </c>
      <c r="C144" s="40" t="s">
        <v>104</v>
      </c>
      <c r="D144" s="24">
        <v>184246</v>
      </c>
      <c r="E144" s="24">
        <v>5978386</v>
      </c>
      <c r="F144" s="24">
        <f t="shared" si="42"/>
        <v>6162632</v>
      </c>
      <c r="G144" s="24">
        <v>0</v>
      </c>
      <c r="H144" s="24">
        <v>0</v>
      </c>
      <c r="I144" s="24">
        <f t="shared" si="43"/>
        <v>6162632</v>
      </c>
    </row>
    <row r="145" spans="1:11" s="27" customFormat="1" ht="12.75" customHeight="1" x14ac:dyDescent="0.25">
      <c r="A145" s="40"/>
      <c r="B145" s="40" t="s">
        <v>105</v>
      </c>
      <c r="C145" s="40" t="s">
        <v>106</v>
      </c>
      <c r="D145" s="24">
        <v>0</v>
      </c>
      <c r="E145" s="24">
        <v>0</v>
      </c>
      <c r="F145" s="24">
        <f t="shared" si="42"/>
        <v>0</v>
      </c>
      <c r="G145" s="24">
        <v>0</v>
      </c>
      <c r="H145" s="24">
        <v>0</v>
      </c>
      <c r="I145" s="24">
        <f t="shared" si="43"/>
        <v>0</v>
      </c>
    </row>
    <row r="146" spans="1:11" s="27" customFormat="1" ht="12.75" customHeight="1" x14ac:dyDescent="0.25">
      <c r="A146" s="40"/>
      <c r="B146" s="40" t="s">
        <v>107</v>
      </c>
      <c r="C146" s="40" t="s">
        <v>108</v>
      </c>
      <c r="D146" s="24">
        <v>0</v>
      </c>
      <c r="E146" s="24">
        <v>0</v>
      </c>
      <c r="F146" s="24">
        <f t="shared" si="42"/>
        <v>0</v>
      </c>
      <c r="G146" s="24">
        <v>0</v>
      </c>
      <c r="H146" s="24">
        <v>0</v>
      </c>
      <c r="I146" s="24">
        <f t="shared" si="43"/>
        <v>0</v>
      </c>
    </row>
    <row r="147" spans="1:11" s="27" customFormat="1" ht="12.75" customHeight="1" x14ac:dyDescent="0.25">
      <c r="A147" s="40"/>
      <c r="B147" s="40" t="s">
        <v>109</v>
      </c>
      <c r="C147" s="40" t="s">
        <v>110</v>
      </c>
      <c r="D147" s="24">
        <v>2292567</v>
      </c>
      <c r="E147" s="24">
        <v>-1182380</v>
      </c>
      <c r="F147" s="24">
        <f t="shared" si="42"/>
        <v>1110187</v>
      </c>
      <c r="G147" s="24">
        <v>220000</v>
      </c>
      <c r="H147" s="24">
        <v>220000</v>
      </c>
      <c r="I147" s="24">
        <f t="shared" si="43"/>
        <v>890187</v>
      </c>
    </row>
    <row r="148" spans="1:11" s="25" customFormat="1" ht="12.75" customHeight="1" x14ac:dyDescent="0.25">
      <c r="A148" s="41" t="s">
        <v>111</v>
      </c>
      <c r="B148" s="42" t="s">
        <v>112</v>
      </c>
      <c r="C148" s="42"/>
      <c r="D148" s="43">
        <f>SUM(D150:D152)</f>
        <v>2709148762</v>
      </c>
      <c r="E148" s="43">
        <f>SUM(E150:E152)</f>
        <v>391462913</v>
      </c>
      <c r="F148" s="43">
        <f t="shared" si="39"/>
        <v>3100611675</v>
      </c>
      <c r="G148" s="43">
        <f>SUM(G150:G152)</f>
        <v>1094580367</v>
      </c>
      <c r="H148" s="43">
        <f>SUM(H150:H152)</f>
        <v>972621577</v>
      </c>
      <c r="I148" s="43">
        <f t="shared" si="43"/>
        <v>2006031308</v>
      </c>
      <c r="J148" s="24"/>
      <c r="K148" s="18"/>
    </row>
    <row r="149" spans="1:11" s="27" customFormat="1" ht="3" customHeight="1" x14ac:dyDescent="0.25">
      <c r="A149" s="40"/>
      <c r="B149" s="40"/>
      <c r="C149" s="40"/>
      <c r="D149" s="24"/>
      <c r="E149" s="24"/>
      <c r="F149" s="24"/>
      <c r="G149" s="24"/>
      <c r="H149" s="24"/>
      <c r="I149" s="24"/>
    </row>
    <row r="150" spans="1:11" s="27" customFormat="1" ht="12.75" customHeight="1" x14ac:dyDescent="0.25">
      <c r="A150" s="40"/>
      <c r="B150" s="40" t="s">
        <v>113</v>
      </c>
      <c r="C150" s="40" t="s">
        <v>114</v>
      </c>
      <c r="D150" s="24">
        <v>2093871295</v>
      </c>
      <c r="E150" s="24">
        <v>138188743</v>
      </c>
      <c r="F150" s="24">
        <f t="shared" ref="F150:F152" si="44">SUM(D150:E150)</f>
        <v>2232060038</v>
      </c>
      <c r="G150" s="24">
        <v>785844263</v>
      </c>
      <c r="H150" s="24">
        <v>678745088</v>
      </c>
      <c r="I150" s="24">
        <f t="shared" ref="I150:I153" si="45">SUM(F150-G150)</f>
        <v>1446215775</v>
      </c>
    </row>
    <row r="151" spans="1:11" s="27" customFormat="1" ht="12.75" customHeight="1" x14ac:dyDescent="0.25">
      <c r="A151" s="40"/>
      <c r="B151" s="40" t="s">
        <v>115</v>
      </c>
      <c r="C151" s="40" t="s">
        <v>116</v>
      </c>
      <c r="D151" s="24">
        <v>615277466.99999988</v>
      </c>
      <c r="E151" s="24">
        <v>253274170</v>
      </c>
      <c r="F151" s="24">
        <f t="shared" si="44"/>
        <v>868551636.99999988</v>
      </c>
      <c r="G151" s="24">
        <v>308736104</v>
      </c>
      <c r="H151" s="24">
        <v>293876489</v>
      </c>
      <c r="I151" s="24">
        <f t="shared" si="45"/>
        <v>559815532.99999988</v>
      </c>
    </row>
    <row r="152" spans="1:11" s="27" customFormat="1" ht="12.75" customHeight="1" x14ac:dyDescent="0.25">
      <c r="A152" s="40"/>
      <c r="B152" s="40" t="s">
        <v>117</v>
      </c>
      <c r="C152" s="40" t="s">
        <v>118</v>
      </c>
      <c r="D152" s="24">
        <v>0</v>
      </c>
      <c r="E152" s="24">
        <v>0</v>
      </c>
      <c r="F152" s="24">
        <f t="shared" si="44"/>
        <v>0</v>
      </c>
      <c r="G152" s="24">
        <v>0</v>
      </c>
      <c r="H152" s="24">
        <v>0</v>
      </c>
      <c r="I152" s="24">
        <f t="shared" si="45"/>
        <v>0</v>
      </c>
    </row>
    <row r="153" spans="1:11" s="25" customFormat="1" ht="12.75" customHeight="1" x14ac:dyDescent="0.25">
      <c r="A153" s="41" t="s">
        <v>119</v>
      </c>
      <c r="B153" s="42" t="s">
        <v>120</v>
      </c>
      <c r="C153" s="42"/>
      <c r="D153" s="43">
        <f>SUM(D155:D162)</f>
        <v>0</v>
      </c>
      <c r="E153" s="43">
        <f>SUM(E155:E162)</f>
        <v>0</v>
      </c>
      <c r="F153" s="43">
        <f t="shared" si="39"/>
        <v>0</v>
      </c>
      <c r="G153" s="43">
        <f t="shared" ref="G153:H153" si="46">SUM(G155:G162)</f>
        <v>0</v>
      </c>
      <c r="H153" s="43">
        <f t="shared" si="46"/>
        <v>0</v>
      </c>
      <c r="I153" s="43">
        <f t="shared" si="45"/>
        <v>0</v>
      </c>
    </row>
    <row r="154" spans="1:11" s="27" customFormat="1" ht="3" customHeight="1" x14ac:dyDescent="0.25">
      <c r="A154" s="40"/>
      <c r="B154" s="40"/>
      <c r="C154" s="40"/>
      <c r="D154" s="24"/>
      <c r="E154" s="24"/>
      <c r="F154" s="24"/>
      <c r="G154" s="24"/>
      <c r="H154" s="24"/>
      <c r="I154" s="24"/>
    </row>
    <row r="155" spans="1:11" s="27" customFormat="1" ht="25.5" customHeight="1" x14ac:dyDescent="0.25">
      <c r="A155" s="40"/>
      <c r="B155" s="40" t="s">
        <v>121</v>
      </c>
      <c r="C155" s="44" t="s">
        <v>122</v>
      </c>
      <c r="D155" s="24">
        <v>0</v>
      </c>
      <c r="E155" s="24">
        <v>0</v>
      </c>
      <c r="F155" s="24">
        <f t="shared" ref="F155:F162" si="47">SUM(D155:E155)</f>
        <v>0</v>
      </c>
      <c r="G155" s="24">
        <v>0</v>
      </c>
      <c r="H155" s="24">
        <v>0</v>
      </c>
      <c r="I155" s="24">
        <f t="shared" ref="I155:I163" si="48">SUM(F155-G155)</f>
        <v>0</v>
      </c>
    </row>
    <row r="156" spans="1:11" s="27" customFormat="1" ht="12.75" customHeight="1" x14ac:dyDescent="0.25">
      <c r="A156" s="40"/>
      <c r="B156" s="40" t="s">
        <v>123</v>
      </c>
      <c r="C156" s="40" t="s">
        <v>124</v>
      </c>
      <c r="D156" s="24">
        <v>0</v>
      </c>
      <c r="E156" s="24">
        <v>0</v>
      </c>
      <c r="F156" s="24">
        <f t="shared" si="47"/>
        <v>0</v>
      </c>
      <c r="G156" s="24">
        <v>0</v>
      </c>
      <c r="H156" s="24">
        <v>0</v>
      </c>
      <c r="I156" s="24">
        <f t="shared" si="48"/>
        <v>0</v>
      </c>
    </row>
    <row r="157" spans="1:11" s="27" customFormat="1" ht="12.75" customHeight="1" x14ac:dyDescent="0.25">
      <c r="A157" s="40"/>
      <c r="B157" s="40" t="s">
        <v>125</v>
      </c>
      <c r="C157" s="40" t="s">
        <v>126</v>
      </c>
      <c r="D157" s="24">
        <v>0</v>
      </c>
      <c r="E157" s="24">
        <v>0</v>
      </c>
      <c r="F157" s="24">
        <f t="shared" si="47"/>
        <v>0</v>
      </c>
      <c r="G157" s="24">
        <v>0</v>
      </c>
      <c r="H157" s="24">
        <v>0</v>
      </c>
      <c r="I157" s="24">
        <f t="shared" si="48"/>
        <v>0</v>
      </c>
    </row>
    <row r="158" spans="1:11" s="27" customFormat="1" ht="12.75" customHeight="1" x14ac:dyDescent="0.25">
      <c r="A158" s="40"/>
      <c r="B158" s="40" t="s">
        <v>127</v>
      </c>
      <c r="C158" s="40" t="s">
        <v>128</v>
      </c>
      <c r="D158" s="24">
        <v>0</v>
      </c>
      <c r="E158" s="24">
        <v>0</v>
      </c>
      <c r="F158" s="24">
        <f t="shared" si="47"/>
        <v>0</v>
      </c>
      <c r="G158" s="24">
        <v>0</v>
      </c>
      <c r="H158" s="24">
        <v>0</v>
      </c>
      <c r="I158" s="24">
        <f t="shared" si="48"/>
        <v>0</v>
      </c>
    </row>
    <row r="159" spans="1:11" s="27" customFormat="1" ht="25.5" customHeight="1" x14ac:dyDescent="0.25">
      <c r="A159" s="40"/>
      <c r="B159" s="40" t="s">
        <v>129</v>
      </c>
      <c r="C159" s="44" t="s">
        <v>130</v>
      </c>
      <c r="D159" s="24">
        <v>0</v>
      </c>
      <c r="E159" s="24">
        <v>0</v>
      </c>
      <c r="F159" s="24">
        <f t="shared" si="47"/>
        <v>0</v>
      </c>
      <c r="G159" s="24">
        <v>0</v>
      </c>
      <c r="H159" s="24">
        <v>0</v>
      </c>
      <c r="I159" s="24">
        <f t="shared" si="48"/>
        <v>0</v>
      </c>
    </row>
    <row r="160" spans="1:11" s="27" customFormat="1" ht="12.75" customHeight="1" x14ac:dyDescent="0.25">
      <c r="A160" s="40"/>
      <c r="B160" s="40"/>
      <c r="C160" s="40" t="s">
        <v>131</v>
      </c>
      <c r="D160" s="24">
        <f>SUM(C160:C160)</f>
        <v>0</v>
      </c>
      <c r="E160" s="24">
        <v>0</v>
      </c>
      <c r="F160" s="24">
        <f t="shared" si="47"/>
        <v>0</v>
      </c>
      <c r="G160" s="24">
        <f>SUM(E160:E160)</f>
        <v>0</v>
      </c>
      <c r="H160" s="24">
        <f>SUM(G160:G160)</f>
        <v>0</v>
      </c>
      <c r="I160" s="24">
        <f t="shared" si="48"/>
        <v>0</v>
      </c>
    </row>
    <row r="161" spans="1:9" s="27" customFormat="1" ht="12.75" customHeight="1" x14ac:dyDescent="0.25">
      <c r="A161" s="40"/>
      <c r="B161" s="40" t="s">
        <v>132</v>
      </c>
      <c r="C161" s="40" t="s">
        <v>133</v>
      </c>
      <c r="D161" s="24">
        <v>0</v>
      </c>
      <c r="E161" s="24">
        <v>0</v>
      </c>
      <c r="F161" s="24">
        <f t="shared" si="47"/>
        <v>0</v>
      </c>
      <c r="G161" s="24">
        <v>0</v>
      </c>
      <c r="H161" s="24">
        <v>0</v>
      </c>
      <c r="I161" s="24">
        <f t="shared" si="48"/>
        <v>0</v>
      </c>
    </row>
    <row r="162" spans="1:9" s="27" customFormat="1" ht="25.5" customHeight="1" x14ac:dyDescent="0.25">
      <c r="A162" s="40"/>
      <c r="B162" s="40" t="s">
        <v>134</v>
      </c>
      <c r="C162" s="44" t="s">
        <v>135</v>
      </c>
      <c r="D162" s="24">
        <v>0</v>
      </c>
      <c r="E162" s="24">
        <v>0</v>
      </c>
      <c r="F162" s="24">
        <f t="shared" si="47"/>
        <v>0</v>
      </c>
      <c r="G162" s="24">
        <v>0</v>
      </c>
      <c r="H162" s="24">
        <v>0</v>
      </c>
      <c r="I162" s="24">
        <f t="shared" si="48"/>
        <v>0</v>
      </c>
    </row>
    <row r="163" spans="1:9" s="25" customFormat="1" ht="12.75" customHeight="1" x14ac:dyDescent="0.25">
      <c r="A163" s="41" t="s">
        <v>136</v>
      </c>
      <c r="B163" s="42" t="s">
        <v>137</v>
      </c>
      <c r="C163" s="42"/>
      <c r="D163" s="43">
        <f>SUM(D165:D167)</f>
        <v>0</v>
      </c>
      <c r="E163" s="43">
        <f>SUM(E165:E167)</f>
        <v>0</v>
      </c>
      <c r="F163" s="43">
        <f t="shared" si="39"/>
        <v>0</v>
      </c>
      <c r="G163" s="43">
        <f t="shared" ref="G163:H163" si="49">SUM(G165:G167)</f>
        <v>0</v>
      </c>
      <c r="H163" s="43">
        <f t="shared" si="49"/>
        <v>0</v>
      </c>
      <c r="I163" s="43">
        <f t="shared" si="48"/>
        <v>0</v>
      </c>
    </row>
    <row r="164" spans="1:9" s="27" customFormat="1" ht="3" customHeight="1" x14ac:dyDescent="0.25">
      <c r="A164" s="40"/>
      <c r="B164" s="40"/>
      <c r="C164" s="40"/>
      <c r="D164" s="24"/>
      <c r="E164" s="24"/>
      <c r="F164" s="24"/>
      <c r="G164" s="24"/>
      <c r="H164" s="24"/>
      <c r="I164" s="24"/>
    </row>
    <row r="165" spans="1:9" s="27" customFormat="1" ht="12.75" customHeight="1" x14ac:dyDescent="0.25">
      <c r="A165" s="40"/>
      <c r="B165" s="40" t="s">
        <v>138</v>
      </c>
      <c r="C165" s="40" t="s">
        <v>139</v>
      </c>
      <c r="D165" s="24">
        <v>0</v>
      </c>
      <c r="E165" s="24">
        <v>0</v>
      </c>
      <c r="F165" s="24">
        <f t="shared" ref="F165:F167" si="50">SUM(D165:E165)</f>
        <v>0</v>
      </c>
      <c r="G165" s="24">
        <v>0</v>
      </c>
      <c r="H165" s="24">
        <v>0</v>
      </c>
      <c r="I165" s="24">
        <f t="shared" ref="I165:I168" si="51">SUM(F165-G165)</f>
        <v>0</v>
      </c>
    </row>
    <row r="166" spans="1:9" s="27" customFormat="1" ht="12.75" customHeight="1" x14ac:dyDescent="0.25">
      <c r="A166" s="40"/>
      <c r="B166" s="40" t="s">
        <v>140</v>
      </c>
      <c r="C166" s="40" t="s">
        <v>141</v>
      </c>
      <c r="D166" s="24">
        <v>0</v>
      </c>
      <c r="E166" s="24">
        <v>0</v>
      </c>
      <c r="F166" s="24">
        <f t="shared" si="50"/>
        <v>0</v>
      </c>
      <c r="G166" s="24">
        <v>0</v>
      </c>
      <c r="H166" s="24">
        <v>0</v>
      </c>
      <c r="I166" s="24">
        <f t="shared" si="51"/>
        <v>0</v>
      </c>
    </row>
    <row r="167" spans="1:9" s="27" customFormat="1" ht="12.75" customHeight="1" x14ac:dyDescent="0.25">
      <c r="A167" s="40"/>
      <c r="B167" s="40" t="s">
        <v>142</v>
      </c>
      <c r="C167" s="40" t="s">
        <v>143</v>
      </c>
      <c r="D167" s="24">
        <v>0</v>
      </c>
      <c r="E167" s="24">
        <v>0</v>
      </c>
      <c r="F167" s="24">
        <f t="shared" si="50"/>
        <v>0</v>
      </c>
      <c r="G167" s="24">
        <v>0</v>
      </c>
      <c r="H167" s="24">
        <v>0</v>
      </c>
      <c r="I167" s="24">
        <f t="shared" si="51"/>
        <v>0</v>
      </c>
    </row>
    <row r="168" spans="1:9" s="25" customFormat="1" ht="12.75" customHeight="1" x14ac:dyDescent="0.25">
      <c r="A168" s="41" t="s">
        <v>144</v>
      </c>
      <c r="B168" s="42" t="s">
        <v>145</v>
      </c>
      <c r="C168" s="42"/>
      <c r="D168" s="43">
        <f>SUM(D170:D176)</f>
        <v>0</v>
      </c>
      <c r="E168" s="43">
        <f>SUM(E170:E176)</f>
        <v>0</v>
      </c>
      <c r="F168" s="43">
        <f t="shared" si="39"/>
        <v>0</v>
      </c>
      <c r="G168" s="43">
        <f t="shared" ref="G168:H168" si="52">SUM(G170:G176)</f>
        <v>0</v>
      </c>
      <c r="H168" s="43">
        <f t="shared" si="52"/>
        <v>0</v>
      </c>
      <c r="I168" s="43">
        <f t="shared" si="51"/>
        <v>0</v>
      </c>
    </row>
    <row r="169" spans="1:9" s="27" customFormat="1" ht="3" customHeight="1" x14ac:dyDescent="0.25">
      <c r="A169" s="40"/>
      <c r="B169" s="40"/>
      <c r="C169" s="40"/>
      <c r="D169" s="24"/>
      <c r="E169" s="24"/>
      <c r="F169" s="24"/>
      <c r="G169" s="24"/>
      <c r="H169" s="24"/>
      <c r="I169" s="24"/>
    </row>
    <row r="170" spans="1:9" s="27" customFormat="1" ht="12.75" customHeight="1" x14ac:dyDescent="0.25">
      <c r="A170" s="40"/>
      <c r="B170" s="40" t="s">
        <v>146</v>
      </c>
      <c r="C170" s="40" t="s">
        <v>147</v>
      </c>
      <c r="D170" s="24">
        <v>0</v>
      </c>
      <c r="E170" s="24">
        <v>0</v>
      </c>
      <c r="F170" s="24">
        <f t="shared" ref="F170:F176" si="53">SUM(D170:E170)</f>
        <v>0</v>
      </c>
      <c r="G170" s="24">
        <v>0</v>
      </c>
      <c r="H170" s="24">
        <v>0</v>
      </c>
      <c r="I170" s="24">
        <f t="shared" ref="I170:I176" si="54">SUM(F170-G170)</f>
        <v>0</v>
      </c>
    </row>
    <row r="171" spans="1:9" s="27" customFormat="1" ht="12.75" customHeight="1" x14ac:dyDescent="0.25">
      <c r="A171" s="40"/>
      <c r="B171" s="40" t="s">
        <v>148</v>
      </c>
      <c r="C171" s="40" t="s">
        <v>149</v>
      </c>
      <c r="D171" s="24">
        <v>0</v>
      </c>
      <c r="E171" s="24">
        <v>0</v>
      </c>
      <c r="F171" s="24">
        <f t="shared" si="53"/>
        <v>0</v>
      </c>
      <c r="G171" s="24">
        <v>0</v>
      </c>
      <c r="H171" s="24">
        <v>0</v>
      </c>
      <c r="I171" s="24">
        <f t="shared" si="54"/>
        <v>0</v>
      </c>
    </row>
    <row r="172" spans="1:9" s="27" customFormat="1" ht="12.75" customHeight="1" x14ac:dyDescent="0.25">
      <c r="A172" s="40"/>
      <c r="B172" s="40" t="s">
        <v>150</v>
      </c>
      <c r="C172" s="40" t="s">
        <v>151</v>
      </c>
      <c r="D172" s="24">
        <v>0</v>
      </c>
      <c r="E172" s="24">
        <v>0</v>
      </c>
      <c r="F172" s="24">
        <f t="shared" si="53"/>
        <v>0</v>
      </c>
      <c r="G172" s="24">
        <v>0</v>
      </c>
      <c r="H172" s="24">
        <v>0</v>
      </c>
      <c r="I172" s="24">
        <f t="shared" si="54"/>
        <v>0</v>
      </c>
    </row>
    <row r="173" spans="1:9" s="27" customFormat="1" ht="12.75" customHeight="1" x14ac:dyDescent="0.25">
      <c r="A173" s="40"/>
      <c r="B173" s="40" t="s">
        <v>152</v>
      </c>
      <c r="C173" s="40" t="s">
        <v>153</v>
      </c>
      <c r="D173" s="24">
        <v>0</v>
      </c>
      <c r="E173" s="24">
        <v>0</v>
      </c>
      <c r="F173" s="24">
        <f t="shared" si="53"/>
        <v>0</v>
      </c>
      <c r="G173" s="24">
        <v>0</v>
      </c>
      <c r="H173" s="24">
        <v>0</v>
      </c>
      <c r="I173" s="24">
        <f t="shared" si="54"/>
        <v>0</v>
      </c>
    </row>
    <row r="174" spans="1:9" s="27" customFormat="1" ht="12.75" customHeight="1" x14ac:dyDescent="0.25">
      <c r="A174" s="40"/>
      <c r="B174" s="40" t="s">
        <v>154</v>
      </c>
      <c r="C174" s="40" t="s">
        <v>155</v>
      </c>
      <c r="D174" s="24">
        <v>0</v>
      </c>
      <c r="E174" s="24">
        <v>0</v>
      </c>
      <c r="F174" s="24">
        <f t="shared" si="53"/>
        <v>0</v>
      </c>
      <c r="G174" s="24">
        <v>0</v>
      </c>
      <c r="H174" s="24">
        <v>0</v>
      </c>
      <c r="I174" s="24">
        <f t="shared" si="54"/>
        <v>0</v>
      </c>
    </row>
    <row r="175" spans="1:9" s="27" customFormat="1" ht="12.75" customHeight="1" x14ac:dyDescent="0.25">
      <c r="A175" s="40"/>
      <c r="B175" s="40" t="s">
        <v>156</v>
      </c>
      <c r="C175" s="40" t="s">
        <v>157</v>
      </c>
      <c r="D175" s="24">
        <v>0</v>
      </c>
      <c r="E175" s="24">
        <v>0</v>
      </c>
      <c r="F175" s="24">
        <f t="shared" si="53"/>
        <v>0</v>
      </c>
      <c r="G175" s="24">
        <v>0</v>
      </c>
      <c r="H175" s="24">
        <v>0</v>
      </c>
      <c r="I175" s="24">
        <f t="shared" si="54"/>
        <v>0</v>
      </c>
    </row>
    <row r="176" spans="1:9" s="27" customFormat="1" ht="25.5" customHeight="1" thickBot="1" x14ac:dyDescent="0.3">
      <c r="A176" s="40"/>
      <c r="B176" s="40" t="s">
        <v>158</v>
      </c>
      <c r="C176" s="44" t="s">
        <v>159</v>
      </c>
      <c r="D176" s="24">
        <v>0</v>
      </c>
      <c r="E176" s="24">
        <v>0</v>
      </c>
      <c r="F176" s="24">
        <f t="shared" si="53"/>
        <v>0</v>
      </c>
      <c r="G176" s="24">
        <v>0</v>
      </c>
      <c r="H176" s="24">
        <v>0</v>
      </c>
      <c r="I176" s="24">
        <f t="shared" si="54"/>
        <v>0</v>
      </c>
    </row>
    <row r="177" spans="1:11" s="27" customFormat="1" ht="3" customHeight="1" x14ac:dyDescent="0.25">
      <c r="A177" s="45"/>
      <c r="B177" s="45"/>
      <c r="C177" s="46"/>
      <c r="D177" s="47"/>
      <c r="E177" s="47"/>
      <c r="F177" s="47"/>
      <c r="G177" s="47"/>
      <c r="H177" s="47"/>
      <c r="I177" s="47"/>
    </row>
    <row r="178" spans="1:11" s="19" customFormat="1" ht="15.95" customHeight="1" x14ac:dyDescent="0.25">
      <c r="A178" s="48" t="s">
        <v>162</v>
      </c>
      <c r="B178" s="48"/>
      <c r="C178" s="48"/>
      <c r="D178" s="49">
        <f>SUM(D10+D94)</f>
        <v>26296133742</v>
      </c>
      <c r="E178" s="49">
        <f>SUM(E10+E94)</f>
        <v>6831188722</v>
      </c>
      <c r="F178" s="49">
        <f>SUM(D178:E178)</f>
        <v>33127322464</v>
      </c>
      <c r="G178" s="49">
        <f>SUM(G10+G94)</f>
        <v>10257252073</v>
      </c>
      <c r="H178" s="49">
        <f t="shared" ref="H178" si="55">SUM(H10+H94)</f>
        <v>9869284425</v>
      </c>
      <c r="I178" s="49">
        <f>SUM(F178-G178)</f>
        <v>22870070391</v>
      </c>
      <c r="J178" s="17"/>
      <c r="K178" s="18"/>
    </row>
    <row r="179" spans="1:11" s="27" customFormat="1" ht="12.75" customHeight="1" x14ac:dyDescent="0.25">
      <c r="A179" s="50" t="s">
        <v>163</v>
      </c>
      <c r="B179" s="50"/>
      <c r="C179" s="50"/>
      <c r="D179" s="51"/>
      <c r="E179" s="51"/>
      <c r="F179" s="51"/>
      <c r="G179" s="51"/>
      <c r="H179" s="51"/>
      <c r="I179" s="51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2024-07-31T20:57:32Z</dcterms:created>
  <dcterms:modified xsi:type="dcterms:W3CDTF">2024-07-31T20:57:33Z</dcterms:modified>
</cp:coreProperties>
</file>