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B1B75DB4-6AD0-4179-83FB-AB3B7E081141}" xr6:coauthVersionLast="40" xr6:coauthVersionMax="40" xr10:uidLastSave="{00000000-0000-0000-0000-000000000000}"/>
  <bookViews>
    <workbookView xWindow="0" yWindow="0" windowWidth="25200" windowHeight="11175" xr2:uid="{DC3AFE1A-3AF4-4102-AE8E-5656902803C8}"/>
  </bookViews>
  <sheets>
    <sheet name="31 INGRESOS LDF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E97" i="1"/>
  <c r="D97" i="1"/>
  <c r="F97" i="1" s="1"/>
  <c r="G96" i="1"/>
  <c r="E96" i="1"/>
  <c r="D96" i="1"/>
  <c r="F96" i="1" s="1"/>
  <c r="H80" i="1"/>
  <c r="I80" i="1" s="1"/>
  <c r="G80" i="1"/>
  <c r="F80" i="1"/>
  <c r="E80" i="1"/>
  <c r="D80" i="1"/>
  <c r="I77" i="1"/>
  <c r="I70" i="1"/>
  <c r="F70" i="1"/>
  <c r="I69" i="1"/>
  <c r="H69" i="1"/>
  <c r="G69" i="1"/>
  <c r="F69" i="1"/>
  <c r="E69" i="1"/>
  <c r="D69" i="1"/>
  <c r="I65" i="1"/>
  <c r="I64" i="1"/>
  <c r="F64" i="1"/>
  <c r="I63" i="1"/>
  <c r="I62" i="1"/>
  <c r="F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H67" i="1" s="1"/>
  <c r="G47" i="1"/>
  <c r="G67" i="1" s="1"/>
  <c r="F47" i="1"/>
  <c r="F67" i="1" s="1"/>
  <c r="E47" i="1"/>
  <c r="E67" i="1" s="1"/>
  <c r="D47" i="1"/>
  <c r="D67" i="1" s="1"/>
  <c r="I40" i="1"/>
  <c r="F40" i="1"/>
  <c r="I39" i="1"/>
  <c r="I38" i="1"/>
  <c r="H38" i="1"/>
  <c r="G38" i="1"/>
  <c r="E38" i="1"/>
  <c r="D38" i="1"/>
  <c r="F38" i="1" s="1"/>
  <c r="I37" i="1"/>
  <c r="F37" i="1"/>
  <c r="I36" i="1"/>
  <c r="H36" i="1"/>
  <c r="G36" i="1"/>
  <c r="E36" i="1"/>
  <c r="D36" i="1"/>
  <c r="F36" i="1" s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H42" i="1" s="1"/>
  <c r="G29" i="1"/>
  <c r="G42" i="1" s="1"/>
  <c r="F29" i="1"/>
  <c r="E29" i="1"/>
  <c r="E42" i="1" s="1"/>
  <c r="E72" i="1" s="1"/>
  <c r="E95" i="1" s="1"/>
  <c r="E98" i="1" s="1"/>
  <c r="D29" i="1"/>
  <c r="D42" i="1" s="1"/>
  <c r="D72" i="1" s="1"/>
  <c r="D95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F42" i="1" s="1"/>
  <c r="F72" i="1" s="1"/>
  <c r="I10" i="1"/>
  <c r="F10" i="1"/>
  <c r="I67" i="1" l="1"/>
  <c r="G72" i="1"/>
  <c r="G95" i="1" s="1"/>
  <c r="G98" i="1" s="1"/>
  <c r="F95" i="1"/>
  <c r="F98" i="1" s="1"/>
  <c r="D98" i="1"/>
  <c r="H72" i="1"/>
  <c r="I72" i="1" s="1"/>
  <c r="I42" i="1"/>
  <c r="I44" i="1"/>
</calcChain>
</file>

<file path=xl/sharedStrings.xml><?xml version="1.0" encoding="utf-8"?>
<sst xmlns="http://schemas.openxmlformats.org/spreadsheetml/2006/main" count="82" uniqueCount="78">
  <si>
    <t>GOBIERNO CONSTITUCIONAL DEL ESTADO DE CHIAPAS</t>
  </si>
  <si>
    <t>ENTIDADES PARAESTATALES Y FIDEICOMISOS NO EMPRESARIALES Y NO FINANCIEROS</t>
  </si>
  <si>
    <t>ESTADO ANALÍTICO DE INGRESOS DETALLADO CONSOLIDADO</t>
  </si>
  <si>
    <t>DEL 1 DE ENERO AL 30 DE JUNIO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</si>
  <si>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</si>
  <si>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</si>
  <si>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</si>
  <si>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</si>
  <si>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</si>
  <si>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</si>
  <si>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</si>
  <si>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</si>
  <si>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</si>
  <si>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</si>
  <si>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</si>
  <si>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</si>
  <si>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</si>
  <si>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</si>
  <si>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</si>
  <si>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</si>
  <si>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</si>
  <si>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</si>
  <si>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</si>
  <si>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</si>
  <si>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</si>
  <si>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</si>
  <si>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</si>
  <si>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</si>
  <si>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</si>
  <si>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</si>
  <si>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</si>
  <si>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</si>
  <si>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</si>
  <si>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</si>
  <si>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</si>
  <si>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</si>
  <si>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</si>
  <si>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</si>
  <si>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</si>
  <si>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</si>
  <si>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</si>
  <si>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</si>
  <si>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</si>
  <si>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</si>
  <si>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</si>
  <si>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</si>
  <si>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</si>
  <si>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</si>
  <si>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</si>
  <si>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</si>
  <si>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</si>
  <si>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</si>
  <si>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</si>
  <si>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</si>
  <si>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</si>
  <si>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</si>
  <si>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</si>
  <si>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</si>
  <si>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</si>
  <si>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</si>
  <si>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</si>
  <si>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</si>
  <si>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</si>
  <si>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</si>
  <si>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</si>
  <si>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</si>
  <si>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</si>
  <si>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</si>
  <si>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</si>
  <si>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</si>
  <si>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</si>
  <si>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</si>
  <si>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</si>
  <si>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</si>
  <si>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 xml:space="preserve"> </t>
  </si>
  <si>
    <t>Cifras Presupuestales</t>
  </si>
  <si>
    <t>Ajuste de UNICACH</t>
  </si>
  <si>
    <t>Total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</si>
</sst>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;\ \(#\ ###\ ###\ ##0\)"/>
    <numFmt numFmtId="165" formatCode="#\ ###\ ###\ ###;\(#\ ###\ ###\ ##\)"/>
    <numFmt numFmtId="166" formatCode="#\ ###\ ###\ ##0\ ;\ \(#\ ###\ ###\ ##0\)"/>
    <numFmt numFmtId="167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0" fillId="0" borderId="0"/>
    <xf numFmtId="0" fontId="1" fillId="0" borderId="0"/>
    <xf numFmtId="0" fontId="12" fillId="0" borderId="0"/>
  </cellStyleXfs>
  <cellXfs count="7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164" fontId="7" fillId="3" borderId="3" xfId="1" applyNumberFormat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center" wrapText="1"/>
    </xf>
    <xf numFmtId="0" fontId="8" fillId="0" borderId="0" xfId="1" applyFont="1"/>
    <xf numFmtId="164" fontId="8" fillId="0" borderId="0" xfId="1" applyNumberFormat="1" applyFont="1"/>
    <xf numFmtId="164" fontId="5" fillId="0" borderId="0" xfId="1" applyNumberFormat="1" applyFont="1"/>
    <xf numFmtId="0" fontId="9" fillId="0" borderId="0" xfId="1" applyFont="1" applyAlignment="1">
      <alignment horizontal="justify" vertical="top"/>
    </xf>
    <xf numFmtId="164" fontId="10" fillId="0" borderId="0" xfId="1" applyNumberFormat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165" fontId="10" fillId="0" borderId="0" xfId="1" applyNumberFormat="1" applyFont="1" applyAlignment="1">
      <alignment vertical="top"/>
    </xf>
    <xf numFmtId="0" fontId="0" fillId="0" borderId="0" xfId="0" applyAlignment="1">
      <alignment horizontal="justify" vertical="top"/>
    </xf>
    <xf numFmtId="164" fontId="8" fillId="4" borderId="0" xfId="2" applyNumberFormat="1" applyFont="1" applyFill="1" applyAlignment="1">
      <alignment horizontal="right" vertical="top"/>
    </xf>
    <xf numFmtId="166" fontId="8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vertical="top"/>
    </xf>
    <xf numFmtId="164" fontId="5" fillId="0" borderId="0" xfId="2" applyNumberFormat="1" applyFont="1" applyAlignment="1">
      <alignment horizontal="right" vertical="top"/>
    </xf>
    <xf numFmtId="167" fontId="11" fillId="0" borderId="0" xfId="3" applyNumberFormat="1" applyFont="1" applyAlignment="1">
      <alignment horizontal="right" vertical="top"/>
    </xf>
    <xf numFmtId="0" fontId="10" fillId="0" borderId="0" xfId="1" applyFont="1" applyAlignment="1">
      <alignment horizontal="justify" vertical="top" wrapText="1"/>
    </xf>
    <xf numFmtId="164" fontId="9" fillId="0" borderId="0" xfId="2" applyNumberFormat="1" applyFont="1" applyAlignment="1">
      <alignment horizontal="right" vertical="top"/>
    </xf>
    <xf numFmtId="166" fontId="10" fillId="0" borderId="0" xfId="1" applyNumberFormat="1" applyFont="1" applyAlignment="1">
      <alignment vertical="top"/>
    </xf>
    <xf numFmtId="0" fontId="9" fillId="5" borderId="0" xfId="4" applyFont="1" applyFill="1" applyAlignment="1">
      <alignment horizontal="left" vertical="center"/>
    </xf>
    <xf numFmtId="164" fontId="8" fillId="5" borderId="0" xfId="2" applyNumberFormat="1" applyFont="1" applyFill="1" applyAlignment="1">
      <alignment horizontal="right" vertical="top"/>
    </xf>
    <xf numFmtId="0" fontId="10" fillId="0" borderId="0" xfId="4" applyFont="1" applyAlignment="1">
      <alignment vertical="center"/>
    </xf>
    <xf numFmtId="166" fontId="13" fillId="0" borderId="0" xfId="2" applyNumberFormat="1" applyFont="1" applyAlignment="1">
      <alignment horizontal="right" vertical="center"/>
    </xf>
    <xf numFmtId="164" fontId="10" fillId="5" borderId="0" xfId="1" applyNumberFormat="1" applyFont="1" applyFill="1" applyAlignment="1">
      <alignment horizontal="center" vertical="top"/>
    </xf>
    <xf numFmtId="164" fontId="10" fillId="5" borderId="0" xfId="1" applyNumberFormat="1" applyFont="1" applyFill="1" applyAlignment="1">
      <alignment horizontal="righ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justify" vertical="top" wrapText="1"/>
    </xf>
    <xf numFmtId="0" fontId="9" fillId="0" borderId="0" xfId="4" applyFont="1" applyAlignment="1">
      <alignment horizontal="left" vertical="center"/>
    </xf>
    <xf numFmtId="0" fontId="10" fillId="0" borderId="0" xfId="1" applyFont="1" applyAlignment="1">
      <alignment horizontal="justify" vertical="top"/>
    </xf>
    <xf numFmtId="0" fontId="9" fillId="6" borderId="0" xfId="4" applyFont="1" applyFill="1" applyAlignment="1">
      <alignment horizontal="left" vertical="center"/>
    </xf>
    <xf numFmtId="164" fontId="8" fillId="6" borderId="0" xfId="2" applyNumberFormat="1" applyFont="1" applyFill="1" applyAlignment="1">
      <alignment horizontal="right" vertical="top"/>
    </xf>
    <xf numFmtId="0" fontId="10" fillId="0" borderId="0" xfId="4" applyFont="1" applyAlignment="1">
      <alignment vertical="top"/>
    </xf>
    <xf numFmtId="166" fontId="13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vertical="top" wrapText="1"/>
    </xf>
    <xf numFmtId="0" fontId="10" fillId="0" borderId="7" xfId="1" applyFont="1" applyBorder="1" applyAlignment="1">
      <alignment vertical="center"/>
    </xf>
    <xf numFmtId="164" fontId="10" fillId="0" borderId="7" xfId="1" applyNumberFormat="1" applyFont="1" applyBorder="1" applyAlignment="1">
      <alignment vertical="center"/>
    </xf>
    <xf numFmtId="164" fontId="10" fillId="0" borderId="7" xfId="1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right" vertical="center"/>
    </xf>
    <xf numFmtId="0" fontId="10" fillId="0" borderId="0" xfId="1" applyFont="1"/>
    <xf numFmtId="0" fontId="14" fillId="0" borderId="8" xfId="2" applyFont="1" applyBorder="1" applyAlignment="1">
      <alignment horizontal="left" vertical="top" wrapText="1"/>
    </xf>
    <xf numFmtId="164" fontId="1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2" fillId="0" borderId="0" xfId="0" applyFont="1"/>
    <xf numFmtId="0" fontId="10" fillId="0" borderId="0" xfId="1" applyFont="1" applyAlignment="1">
      <alignment horizontal="right" vertical="top"/>
    </xf>
    <xf numFmtId="164" fontId="13" fillId="0" borderId="0" xfId="1" applyNumberFormat="1" applyFont="1"/>
    <xf numFmtId="0" fontId="5" fillId="0" borderId="0" xfId="1" applyFont="1" applyAlignment="1">
      <alignment horizontal="right"/>
    </xf>
    <xf numFmtId="0" fontId="8" fillId="7" borderId="0" xfId="1" applyFont="1" applyFill="1" applyAlignment="1">
      <alignment horizontal="right"/>
    </xf>
    <xf numFmtId="164" fontId="8" fillId="7" borderId="0" xfId="1" applyNumberFormat="1" applyFont="1" applyFill="1"/>
    <xf numFmtId="0" fontId="16" fillId="0" borderId="0" xfId="1" applyFont="1"/>
    <xf numFmtId="164" fontId="16" fillId="0" borderId="0" xfId="1" applyNumberFormat="1" applyFont="1"/>
    <xf numFmtId="0" fontId="17" fillId="0" borderId="0" xfId="0" applyFont="1"/>
    <xf numFmtId="0" fontId="13" fillId="0" borderId="0" xfId="1" applyFont="1"/>
    <xf numFmtId="0" fontId="16" fillId="0" borderId="0" xfId="1" applyFont="1" applyAlignment="1">
      <alignment horizontal="center"/>
    </xf>
    <xf numFmtId="0" fontId="18" fillId="0" borderId="0" xfId="0" applyFont="1"/>
    <xf numFmtId="0" fontId="13" fillId="0" borderId="0" xfId="1" applyFont="1" applyAlignment="1">
      <alignment horizontal="justify"/>
    </xf>
    <xf numFmtId="0" fontId="16" fillId="0" borderId="0" xfId="1" applyFont="1" applyAlignment="1">
      <alignment horizontal="justify"/>
    </xf>
    <xf numFmtId="0" fontId="19" fillId="0" borderId="0" xfId="1" applyFont="1" applyAlignment="1">
      <alignment horizontal="justify" vertical="top"/>
    </xf>
  </cellXfs>
  <cellStyles count="5">
    <cellStyle name="Normal" xfId="0" builtinId="0"/>
    <cellStyle name="Normal 18 2" xfId="4" xr:uid="{46E27672-0727-440C-8645-3CA40AF49364}"/>
    <cellStyle name="Normal 18 2 2" xfId="1" xr:uid="{1A9D4BB0-A332-408C-9876-88584B8BFBDD}"/>
    <cellStyle name="Normal 2 2" xfId="2" xr:uid="{67A677CD-D259-47C4-93CA-63FFDC1F6919}"/>
    <cellStyle name="Normal 3 2 2 2 3" xfId="3" xr:uid="{845260F0-A709-4DDE-AFD5-8468231A8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5CB9053-F4C8-412F-8867-E28EB01C8A31}"/>
            </a:ext>
          </a:extLst>
        </xdr:cNvPr>
        <xdr:cNvSpPr txBox="1"/>
      </xdr:nvSpPr>
      <xdr:spPr>
        <a:xfrm>
          <a:off x="98774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37FD-ECC2-4306-AA86-E613D616D659}">
  <sheetPr>
    <tabColor theme="0"/>
  </sheetPr>
  <dimension ref="A1:K115"/>
  <sheetViews>
    <sheetView showGridLines="0" tabSelected="1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7.5703125" style="2" customWidth="1"/>
    <col min="4" max="9" width="15.140625" style="14" customWidth="1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0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0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0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0" s="18" customFormat="1" ht="12.95" customHeight="1" x14ac:dyDescent="0.25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5">
      <c r="B10" s="15" t="s">
        <v>14</v>
      </c>
      <c r="C10" s="15"/>
      <c r="D10" s="19">
        <v>0</v>
      </c>
      <c r="E10" s="19">
        <v>0</v>
      </c>
      <c r="F10" s="19">
        <f t="shared" ref="F10:F23" si="0">D10+E10</f>
        <v>0</v>
      </c>
      <c r="G10" s="19">
        <v>0</v>
      </c>
      <c r="H10" s="19">
        <v>0</v>
      </c>
      <c r="I10" s="19">
        <f t="shared" ref="I10:I40" si="1">SUM(H10-D10)</f>
        <v>0</v>
      </c>
      <c r="J10" s="20"/>
    </row>
    <row r="11" spans="1:10" s="18" customFormat="1" ht="12.95" customHeight="1" x14ac:dyDescent="0.25">
      <c r="B11" s="15" t="s">
        <v>15</v>
      </c>
      <c r="C11" s="21"/>
      <c r="D11" s="19">
        <v>0</v>
      </c>
      <c r="E11" s="19">
        <v>0</v>
      </c>
      <c r="F11" s="19">
        <f t="shared" si="0"/>
        <v>0</v>
      </c>
      <c r="G11" s="19">
        <v>0</v>
      </c>
      <c r="H11" s="19">
        <v>0</v>
      </c>
      <c r="I11" s="19">
        <f t="shared" si="1"/>
        <v>0</v>
      </c>
      <c r="J11" s="20"/>
    </row>
    <row r="12" spans="1:10" s="18" customFormat="1" ht="12.95" customHeight="1" x14ac:dyDescent="0.25">
      <c r="B12" s="15" t="s">
        <v>16</v>
      </c>
      <c r="C12" s="21"/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20"/>
    </row>
    <row r="13" spans="1:10" s="18" customFormat="1" ht="12.95" customHeight="1" x14ac:dyDescent="0.25">
      <c r="B13" s="15" t="s">
        <v>17</v>
      </c>
      <c r="C13" s="21"/>
      <c r="D13" s="19">
        <v>0</v>
      </c>
      <c r="E13" s="19">
        <v>0</v>
      </c>
      <c r="F13" s="19">
        <f t="shared" si="0"/>
        <v>0</v>
      </c>
      <c r="G13" s="19">
        <v>0</v>
      </c>
      <c r="H13" s="19">
        <v>0</v>
      </c>
      <c r="I13" s="19">
        <f t="shared" si="1"/>
        <v>0</v>
      </c>
      <c r="J13" s="20"/>
    </row>
    <row r="14" spans="1:10" s="18" customFormat="1" ht="12.95" customHeight="1" x14ac:dyDescent="0.25">
      <c r="B14" s="15" t="s">
        <v>18</v>
      </c>
      <c r="C14" s="21"/>
      <c r="D14" s="19">
        <v>0</v>
      </c>
      <c r="E14" s="22">
        <v>0</v>
      </c>
      <c r="F14" s="19">
        <f t="shared" si="0"/>
        <v>0</v>
      </c>
      <c r="G14" s="22">
        <v>0</v>
      </c>
      <c r="H14" s="22">
        <v>0</v>
      </c>
      <c r="I14" s="19">
        <f>SUM(H14-D14)</f>
        <v>0</v>
      </c>
      <c r="J14" s="20"/>
    </row>
    <row r="15" spans="1:10" s="18" customFormat="1" ht="12.95" customHeight="1" x14ac:dyDescent="0.25">
      <c r="B15" s="15" t="s">
        <v>19</v>
      </c>
      <c r="C15" s="21"/>
      <c r="D15" s="19">
        <v>0</v>
      </c>
      <c r="E15" s="19">
        <v>0</v>
      </c>
      <c r="F15" s="19">
        <f t="shared" si="0"/>
        <v>0</v>
      </c>
      <c r="G15" s="19">
        <v>0</v>
      </c>
      <c r="H15" s="19">
        <v>0</v>
      </c>
      <c r="I15" s="19">
        <f t="shared" si="1"/>
        <v>0</v>
      </c>
      <c r="J15" s="20"/>
    </row>
    <row r="16" spans="1:10" s="18" customFormat="1" ht="12.95" customHeight="1" x14ac:dyDescent="0.25">
      <c r="B16" s="15" t="s">
        <v>20</v>
      </c>
      <c r="C16" s="21"/>
      <c r="D16" s="19">
        <v>22000000</v>
      </c>
      <c r="E16" s="19">
        <v>17623357</v>
      </c>
      <c r="F16" s="19">
        <f t="shared" si="0"/>
        <v>39623357</v>
      </c>
      <c r="G16" s="19">
        <v>24558102</v>
      </c>
      <c r="H16" s="19">
        <v>24558102</v>
      </c>
      <c r="I16" s="19">
        <f>SUM(H16-D16)</f>
        <v>2558102</v>
      </c>
      <c r="J16" s="23"/>
    </row>
    <row r="17" spans="2:10" s="18" customFormat="1" ht="12.95" customHeight="1" x14ac:dyDescent="0.25">
      <c r="B17" s="15" t="s">
        <v>21</v>
      </c>
      <c r="C17" s="21"/>
      <c r="D17" s="19">
        <v>0</v>
      </c>
      <c r="E17" s="19">
        <v>0</v>
      </c>
      <c r="F17" s="19">
        <f t="shared" si="0"/>
        <v>0</v>
      </c>
      <c r="G17" s="19">
        <v>0</v>
      </c>
      <c r="H17" s="19">
        <v>0</v>
      </c>
      <c r="I17" s="19">
        <f t="shared" si="1"/>
        <v>0</v>
      </c>
      <c r="J17" s="20"/>
    </row>
    <row r="18" spans="2:10" s="18" customFormat="1" ht="12.95" customHeight="1" x14ac:dyDescent="0.25">
      <c r="C18" s="24" t="s">
        <v>22</v>
      </c>
      <c r="D18" s="25">
        <v>0</v>
      </c>
      <c r="E18" s="25">
        <v>0</v>
      </c>
      <c r="F18" s="19">
        <f t="shared" si="0"/>
        <v>0</v>
      </c>
      <c r="G18" s="25">
        <v>0</v>
      </c>
      <c r="H18" s="25">
        <v>0</v>
      </c>
      <c r="I18" s="25">
        <f t="shared" si="1"/>
        <v>0</v>
      </c>
      <c r="J18" s="20"/>
    </row>
    <row r="19" spans="2:10" s="18" customFormat="1" ht="12.95" customHeight="1" x14ac:dyDescent="0.25">
      <c r="C19" s="24" t="s">
        <v>23</v>
      </c>
      <c r="D19" s="25">
        <v>0</v>
      </c>
      <c r="E19" s="25">
        <v>0</v>
      </c>
      <c r="F19" s="19">
        <f t="shared" si="0"/>
        <v>0</v>
      </c>
      <c r="G19" s="25">
        <v>0</v>
      </c>
      <c r="H19" s="25">
        <v>0</v>
      </c>
      <c r="I19" s="25">
        <f t="shared" si="1"/>
        <v>0</v>
      </c>
      <c r="J19" s="20"/>
    </row>
    <row r="20" spans="2:10" s="18" customFormat="1" ht="12.95" customHeight="1" x14ac:dyDescent="0.25">
      <c r="C20" s="24" t="s">
        <v>24</v>
      </c>
      <c r="D20" s="25">
        <v>0</v>
      </c>
      <c r="E20" s="25">
        <v>0</v>
      </c>
      <c r="F20" s="19">
        <f t="shared" si="0"/>
        <v>0</v>
      </c>
      <c r="G20" s="25">
        <v>0</v>
      </c>
      <c r="H20" s="25">
        <v>0</v>
      </c>
      <c r="I20" s="25">
        <f t="shared" si="1"/>
        <v>0</v>
      </c>
      <c r="J20" s="26"/>
    </row>
    <row r="21" spans="2:10" s="18" customFormat="1" ht="12.95" customHeight="1" x14ac:dyDescent="0.25">
      <c r="C21" s="24" t="s">
        <v>25</v>
      </c>
      <c r="D21" s="25">
        <v>0</v>
      </c>
      <c r="E21" s="25">
        <v>0</v>
      </c>
      <c r="F21" s="19">
        <f t="shared" si="0"/>
        <v>0</v>
      </c>
      <c r="G21" s="25">
        <v>0</v>
      </c>
      <c r="H21" s="25">
        <v>0</v>
      </c>
      <c r="I21" s="25">
        <f t="shared" si="1"/>
        <v>0</v>
      </c>
      <c r="J21" s="26"/>
    </row>
    <row r="22" spans="2:10" s="18" customFormat="1" ht="12.95" customHeight="1" x14ac:dyDescent="0.25">
      <c r="C22" s="24" t="s">
        <v>26</v>
      </c>
      <c r="D22" s="25">
        <v>0</v>
      </c>
      <c r="E22" s="25">
        <v>0</v>
      </c>
      <c r="F22" s="19">
        <f t="shared" si="0"/>
        <v>0</v>
      </c>
      <c r="G22" s="25">
        <v>0</v>
      </c>
      <c r="H22" s="25">
        <v>0</v>
      </c>
      <c r="I22" s="25">
        <f t="shared" si="1"/>
        <v>0</v>
      </c>
      <c r="J22" s="20"/>
    </row>
    <row r="23" spans="2:10" s="18" customFormat="1" ht="12.95" customHeight="1" x14ac:dyDescent="0.25">
      <c r="C23" s="24" t="s">
        <v>27</v>
      </c>
      <c r="D23" s="25">
        <v>0</v>
      </c>
      <c r="E23" s="25">
        <v>0</v>
      </c>
      <c r="F23" s="19">
        <f t="shared" si="0"/>
        <v>0</v>
      </c>
      <c r="G23" s="25">
        <v>0</v>
      </c>
      <c r="H23" s="25">
        <v>0</v>
      </c>
      <c r="I23" s="25">
        <f t="shared" si="1"/>
        <v>0</v>
      </c>
      <c r="J23" s="20"/>
    </row>
    <row r="24" spans="2:10" s="18" customFormat="1" ht="12.95" customHeight="1" x14ac:dyDescent="0.25">
      <c r="C24" s="24" t="s">
        <v>28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f t="shared" si="1"/>
        <v>0</v>
      </c>
      <c r="J24" s="26"/>
    </row>
    <row r="25" spans="2:10" s="18" customFormat="1" ht="12.95" customHeight="1" x14ac:dyDescent="0.25">
      <c r="C25" s="24" t="s">
        <v>29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f t="shared" si="1"/>
        <v>0</v>
      </c>
      <c r="J25" s="20"/>
    </row>
    <row r="26" spans="2:10" s="18" customFormat="1" ht="12.95" customHeight="1" x14ac:dyDescent="0.25">
      <c r="C26" s="24" t="s">
        <v>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f t="shared" si="1"/>
        <v>0</v>
      </c>
      <c r="J26" s="20"/>
    </row>
    <row r="27" spans="2:10" s="18" customFormat="1" ht="12.95" customHeight="1" x14ac:dyDescent="0.25">
      <c r="C27" s="24" t="s">
        <v>31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f t="shared" si="1"/>
        <v>0</v>
      </c>
      <c r="J27" s="20"/>
    </row>
    <row r="28" spans="2:10" s="18" customFormat="1" ht="12.95" customHeight="1" x14ac:dyDescent="0.25">
      <c r="C28" s="27" t="s">
        <v>32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f t="shared" si="1"/>
        <v>0</v>
      </c>
      <c r="J28" s="23"/>
    </row>
    <row r="29" spans="2:10" s="18" customFormat="1" ht="12.95" customHeight="1" x14ac:dyDescent="0.25">
      <c r="B29" s="15" t="s">
        <v>33</v>
      </c>
      <c r="C29" s="15"/>
      <c r="D29" s="19">
        <f>SUM(D30:D34)</f>
        <v>0</v>
      </c>
      <c r="E29" s="19">
        <f>SUM(E30:E34)</f>
        <v>0</v>
      </c>
      <c r="F29" s="19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  <c r="J29" s="20"/>
    </row>
    <row r="30" spans="2:10" s="18" customFormat="1" ht="12.95" customHeight="1" x14ac:dyDescent="0.25">
      <c r="C30" s="24" t="s">
        <v>34</v>
      </c>
      <c r="D30" s="25">
        <v>0</v>
      </c>
      <c r="E30" s="25">
        <v>0</v>
      </c>
      <c r="F30" s="25">
        <f t="shared" ref="F30:F38" si="2">D30+E30</f>
        <v>0</v>
      </c>
      <c r="G30" s="25">
        <v>0</v>
      </c>
      <c r="H30" s="25">
        <v>0</v>
      </c>
      <c r="I30" s="25">
        <f t="shared" si="1"/>
        <v>0</v>
      </c>
      <c r="J30" s="20"/>
    </row>
    <row r="31" spans="2:10" s="18" customFormat="1" ht="12.95" customHeight="1" x14ac:dyDescent="0.25">
      <c r="C31" s="24" t="s">
        <v>35</v>
      </c>
      <c r="D31" s="25">
        <v>0</v>
      </c>
      <c r="E31" s="25">
        <v>0</v>
      </c>
      <c r="F31" s="25">
        <f t="shared" si="2"/>
        <v>0</v>
      </c>
      <c r="G31" s="25">
        <v>0</v>
      </c>
      <c r="H31" s="25">
        <v>0</v>
      </c>
      <c r="I31" s="25">
        <f t="shared" si="1"/>
        <v>0</v>
      </c>
      <c r="J31" s="20"/>
    </row>
    <row r="32" spans="2:10" s="18" customFormat="1" ht="12.95" customHeight="1" x14ac:dyDescent="0.25">
      <c r="C32" s="24" t="s">
        <v>36</v>
      </c>
      <c r="D32" s="25">
        <v>0</v>
      </c>
      <c r="E32" s="25">
        <v>0</v>
      </c>
      <c r="F32" s="25">
        <f t="shared" si="2"/>
        <v>0</v>
      </c>
      <c r="G32" s="25">
        <v>0</v>
      </c>
      <c r="H32" s="25">
        <v>0</v>
      </c>
      <c r="I32" s="25">
        <f t="shared" si="1"/>
        <v>0</v>
      </c>
      <c r="J32" s="20"/>
    </row>
    <row r="33" spans="1:11" s="18" customFormat="1" ht="12.95" customHeight="1" x14ac:dyDescent="0.25">
      <c r="C33" s="24" t="s">
        <v>37</v>
      </c>
      <c r="D33" s="25">
        <v>0</v>
      </c>
      <c r="E33" s="25">
        <v>0</v>
      </c>
      <c r="F33" s="25">
        <f t="shared" si="2"/>
        <v>0</v>
      </c>
      <c r="G33" s="25">
        <v>0</v>
      </c>
      <c r="H33" s="25">
        <v>0</v>
      </c>
      <c r="I33" s="25">
        <f t="shared" si="1"/>
        <v>0</v>
      </c>
      <c r="J33" s="20"/>
    </row>
    <row r="34" spans="1:11" s="18" customFormat="1" ht="12.95" customHeight="1" x14ac:dyDescent="0.25">
      <c r="C34" s="24" t="s">
        <v>38</v>
      </c>
      <c r="D34" s="25">
        <v>0</v>
      </c>
      <c r="E34" s="25">
        <v>0</v>
      </c>
      <c r="F34" s="25">
        <f t="shared" si="2"/>
        <v>0</v>
      </c>
      <c r="G34" s="25">
        <v>0</v>
      </c>
      <c r="H34" s="25">
        <v>0</v>
      </c>
      <c r="I34" s="25">
        <f t="shared" si="1"/>
        <v>0</v>
      </c>
      <c r="J34" s="20"/>
    </row>
    <row r="35" spans="1:11" s="18" customFormat="1" ht="12.95" customHeight="1" x14ac:dyDescent="0.25">
      <c r="B35" s="15" t="s">
        <v>39</v>
      </c>
      <c r="C35" s="21"/>
      <c r="D35" s="19">
        <v>6955714832</v>
      </c>
      <c r="E35" s="19">
        <v>3453637004</v>
      </c>
      <c r="F35" s="19">
        <f t="shared" si="2"/>
        <v>10409351836</v>
      </c>
      <c r="G35" s="19">
        <v>5824892334</v>
      </c>
      <c r="H35" s="19">
        <v>5824892334</v>
      </c>
      <c r="I35" s="19">
        <f t="shared" si="1"/>
        <v>-1130822498</v>
      </c>
      <c r="J35" s="20"/>
    </row>
    <row r="36" spans="1:11" s="18" customFormat="1" ht="12.95" customHeight="1" x14ac:dyDescent="0.25">
      <c r="B36" s="15" t="s">
        <v>40</v>
      </c>
      <c r="C36" s="21"/>
      <c r="D36" s="28">
        <f>SUM(D37)</f>
        <v>18841760</v>
      </c>
      <c r="E36" s="19">
        <f>SUM(E37)</f>
        <v>6113453</v>
      </c>
      <c r="F36" s="19">
        <f t="shared" si="2"/>
        <v>24955213</v>
      </c>
      <c r="G36" s="28">
        <f>G37</f>
        <v>18590820</v>
      </c>
      <c r="H36" s="19">
        <f>H37</f>
        <v>18590820</v>
      </c>
      <c r="I36" s="19">
        <f t="shared" si="1"/>
        <v>-250940</v>
      </c>
      <c r="K36" s="29"/>
    </row>
    <row r="37" spans="1:11" s="18" customFormat="1" ht="12.95" customHeight="1" x14ac:dyDescent="0.25">
      <c r="C37" s="24" t="s">
        <v>41</v>
      </c>
      <c r="D37" s="25">
        <v>18841760</v>
      </c>
      <c r="E37" s="25">
        <v>6113453</v>
      </c>
      <c r="F37" s="25">
        <f>D37+E37</f>
        <v>24955213</v>
      </c>
      <c r="G37" s="25">
        <v>18590820</v>
      </c>
      <c r="H37" s="25">
        <v>18590820</v>
      </c>
      <c r="I37" s="25">
        <f>SUM(H37-D37)</f>
        <v>-250940</v>
      </c>
    </row>
    <row r="38" spans="1:11" s="18" customFormat="1" ht="12.95" customHeight="1" x14ac:dyDescent="0.25">
      <c r="B38" s="15" t="s">
        <v>42</v>
      </c>
      <c r="C38" s="21"/>
      <c r="D38" s="19">
        <f>SUM(D39:D40)</f>
        <v>0</v>
      </c>
      <c r="E38" s="19">
        <f>SUM(E39:E40)</f>
        <v>0</v>
      </c>
      <c r="F38" s="19">
        <f t="shared" si="2"/>
        <v>0</v>
      </c>
      <c r="G38" s="19">
        <f>SUM(G39:G40)</f>
        <v>0</v>
      </c>
      <c r="H38" s="19">
        <f>SUM(H39:H40)</f>
        <v>0</v>
      </c>
      <c r="I38" s="19">
        <f t="shared" si="1"/>
        <v>0</v>
      </c>
      <c r="J38" s="29"/>
    </row>
    <row r="39" spans="1:11" s="18" customFormat="1" ht="12.95" customHeight="1" x14ac:dyDescent="0.25">
      <c r="C39" s="24" t="s">
        <v>43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f t="shared" si="1"/>
        <v>0</v>
      </c>
      <c r="J39" s="29"/>
    </row>
    <row r="40" spans="1:11" s="18" customFormat="1" ht="12.95" customHeight="1" x14ac:dyDescent="0.25">
      <c r="C40" s="24" t="s">
        <v>44</v>
      </c>
      <c r="D40" s="25">
        <v>0</v>
      </c>
      <c r="E40" s="25">
        <v>0</v>
      </c>
      <c r="F40" s="25">
        <f>D40+E40</f>
        <v>0</v>
      </c>
      <c r="G40" s="25">
        <v>0</v>
      </c>
      <c r="H40" s="25">
        <v>0</v>
      </c>
      <c r="I40" s="25">
        <f t="shared" si="1"/>
        <v>0</v>
      </c>
      <c r="J40" s="29"/>
    </row>
    <row r="41" spans="1:11" s="18" customFormat="1" ht="12.95" customHeight="1" x14ac:dyDescent="0.25">
      <c r="D41" s="25"/>
      <c r="E41" s="25"/>
      <c r="F41" s="25"/>
      <c r="G41" s="25"/>
      <c r="H41" s="25"/>
      <c r="I41" s="25"/>
      <c r="J41" s="29"/>
    </row>
    <row r="42" spans="1:11" s="32" customFormat="1" ht="15" customHeight="1" x14ac:dyDescent="0.25">
      <c r="A42" s="30" t="s">
        <v>45</v>
      </c>
      <c r="B42" s="30"/>
      <c r="C42" s="30"/>
      <c r="D42" s="31">
        <f>SUM(D10+D11+D12+D13+D14+D15+D16+D17+D29+D35+D36+D38)</f>
        <v>6996556592</v>
      </c>
      <c r="E42" s="31">
        <f>SUM(E10+E11+E12+E13+E14+E15+E16+E17+E29+E35+E36+E38)</f>
        <v>3477373814</v>
      </c>
      <c r="F42" s="31">
        <f>SUM(F10+F11+F12+F13+F14+F15+F16+F17+F29+F35+F36+F38)</f>
        <v>10473930406</v>
      </c>
      <c r="G42" s="31">
        <f>SUM(G10+G11+G12+G13+G14+G15+G16+G17+G29+G35+G36+G38)</f>
        <v>5868041256</v>
      </c>
      <c r="H42" s="31">
        <f>SUM(H10+H11+H12+H13+H14+H15+H16+H17+H29+H35+H36+H38)</f>
        <v>5868041256</v>
      </c>
      <c r="I42" s="31">
        <f>SUM(H42-D42)</f>
        <v>-1128515336</v>
      </c>
      <c r="K42" s="33"/>
    </row>
    <row r="43" spans="1:11" s="18" customFormat="1" ht="12.95" customHeight="1" x14ac:dyDescent="0.25">
      <c r="D43" s="16"/>
      <c r="E43" s="16"/>
      <c r="F43" s="16"/>
      <c r="G43" s="17"/>
      <c r="H43" s="17"/>
      <c r="I43" s="17"/>
    </row>
    <row r="44" spans="1:11" s="18" customFormat="1" ht="12.95" customHeight="1" x14ac:dyDescent="0.25">
      <c r="A44" s="15" t="s">
        <v>46</v>
      </c>
      <c r="B44" s="21"/>
      <c r="C44" s="21"/>
      <c r="D44" s="34"/>
      <c r="E44" s="34"/>
      <c r="F44" s="34"/>
      <c r="G44" s="35"/>
      <c r="H44" s="35"/>
      <c r="I44" s="19">
        <f>SUM(H42-D42)</f>
        <v>-1128515336</v>
      </c>
    </row>
    <row r="45" spans="1:11" s="18" customFormat="1" ht="12.95" customHeight="1" x14ac:dyDescent="0.25">
      <c r="D45" s="16"/>
      <c r="E45" s="16"/>
      <c r="F45" s="16"/>
      <c r="G45" s="17"/>
      <c r="H45" s="17"/>
      <c r="I45" s="17"/>
    </row>
    <row r="46" spans="1:11" s="18" customFormat="1" ht="12.95" customHeight="1" x14ac:dyDescent="0.25">
      <c r="A46" s="15" t="s">
        <v>47</v>
      </c>
      <c r="B46" s="21"/>
      <c r="C46" s="21"/>
      <c r="D46" s="16"/>
      <c r="E46" s="16"/>
      <c r="F46" s="16"/>
      <c r="G46" s="17"/>
      <c r="H46" s="17"/>
      <c r="I46" s="17"/>
    </row>
    <row r="47" spans="1:11" s="18" customFormat="1" ht="12.95" customHeight="1" x14ac:dyDescent="0.25">
      <c r="B47" s="15" t="s">
        <v>48</v>
      </c>
      <c r="C47" s="21"/>
      <c r="D47" s="28">
        <f>SUM(D48:D55)</f>
        <v>11315319547.000004</v>
      </c>
      <c r="E47" s="19">
        <f>SUM(E48:E55)</f>
        <v>245338780.00000003</v>
      </c>
      <c r="F47" s="19">
        <f>SUM(F48:F55)</f>
        <v>11560658327.000004</v>
      </c>
      <c r="G47" s="28">
        <f>SUM(G48:G55)</f>
        <v>5412367288</v>
      </c>
      <c r="H47" s="19">
        <f>SUM(H48:H55)</f>
        <v>5412367288</v>
      </c>
      <c r="I47" s="19">
        <f t="shared" ref="I47:I65" si="3">SUM(H47-D47)</f>
        <v>-5902952259.0000038</v>
      </c>
      <c r="J47" s="29"/>
    </row>
    <row r="48" spans="1:11" s="18" customFormat="1" ht="12.95" customHeight="1" x14ac:dyDescent="0.25">
      <c r="C48" s="27" t="s">
        <v>49</v>
      </c>
      <c r="D48" s="25">
        <v>0</v>
      </c>
      <c r="E48" s="25">
        <v>0</v>
      </c>
      <c r="F48" s="25">
        <f t="shared" ref="F48:F55" si="4">D48+E48</f>
        <v>0</v>
      </c>
      <c r="G48" s="25">
        <v>0</v>
      </c>
      <c r="H48" s="25">
        <v>0</v>
      </c>
      <c r="I48" s="25">
        <f t="shared" si="3"/>
        <v>0</v>
      </c>
    </row>
    <row r="49" spans="1:10" s="18" customFormat="1" ht="12.95" customHeight="1" x14ac:dyDescent="0.25">
      <c r="C49" s="24" t="s">
        <v>50</v>
      </c>
      <c r="D49" s="25">
        <v>6266423953.0000048</v>
      </c>
      <c r="E49" s="25">
        <v>11938707</v>
      </c>
      <c r="F49" s="25">
        <f t="shared" si="4"/>
        <v>6278362660.0000048</v>
      </c>
      <c r="G49" s="25">
        <v>2837601592</v>
      </c>
      <c r="H49" s="25">
        <v>2837601592</v>
      </c>
      <c r="I49" s="25">
        <f t="shared" si="3"/>
        <v>-3428822361.0000048</v>
      </c>
    </row>
    <row r="50" spans="1:10" s="18" customFormat="1" ht="12.95" customHeight="1" x14ac:dyDescent="0.25">
      <c r="C50" s="24" t="s">
        <v>51</v>
      </c>
      <c r="D50" s="25">
        <v>1392133393.9999995</v>
      </c>
      <c r="E50" s="25">
        <v>120780710.00000003</v>
      </c>
      <c r="F50" s="25">
        <f t="shared" si="4"/>
        <v>1512914103.9999995</v>
      </c>
      <c r="G50" s="25">
        <v>704368471</v>
      </c>
      <c r="H50" s="25">
        <v>704368471</v>
      </c>
      <c r="I50" s="25">
        <f t="shared" si="3"/>
        <v>-687764922.99999952</v>
      </c>
      <c r="J50" s="29"/>
    </row>
    <row r="51" spans="1:10" s="18" customFormat="1" ht="26.25" customHeight="1" x14ac:dyDescent="0.25">
      <c r="C51" s="27" t="s">
        <v>52</v>
      </c>
      <c r="D51" s="25">
        <v>0</v>
      </c>
      <c r="E51" s="25">
        <v>0</v>
      </c>
      <c r="F51" s="25">
        <f t="shared" si="4"/>
        <v>0</v>
      </c>
      <c r="G51" s="25">
        <v>0</v>
      </c>
      <c r="H51" s="25">
        <v>0</v>
      </c>
      <c r="I51" s="25">
        <f t="shared" si="3"/>
        <v>0</v>
      </c>
    </row>
    <row r="52" spans="1:10" s="18" customFormat="1" ht="12.95" customHeight="1" x14ac:dyDescent="0.25">
      <c r="C52" s="24" t="s">
        <v>53</v>
      </c>
      <c r="D52" s="25">
        <v>2499608471.0000005</v>
      </c>
      <c r="E52" s="25">
        <v>119549891</v>
      </c>
      <c r="F52" s="25">
        <f t="shared" si="4"/>
        <v>2619158362.0000005</v>
      </c>
      <c r="G52" s="25">
        <v>1170209489</v>
      </c>
      <c r="H52" s="25">
        <v>1170209489</v>
      </c>
      <c r="I52" s="25">
        <f t="shared" si="3"/>
        <v>-1329398982.0000005</v>
      </c>
    </row>
    <row r="53" spans="1:10" s="18" customFormat="1" ht="12.95" customHeight="1" x14ac:dyDescent="0.25">
      <c r="C53" s="24" t="s">
        <v>54</v>
      </c>
      <c r="D53" s="25">
        <v>475888349.00000012</v>
      </c>
      <c r="E53" s="25">
        <v>0</v>
      </c>
      <c r="F53" s="25">
        <f t="shared" si="4"/>
        <v>475888349.00000012</v>
      </c>
      <c r="G53" s="25">
        <v>236036727</v>
      </c>
      <c r="H53" s="25">
        <v>236036727</v>
      </c>
      <c r="I53" s="25">
        <f t="shared" si="3"/>
        <v>-239851622.00000012</v>
      </c>
    </row>
    <row r="54" spans="1:10" s="18" customFormat="1" ht="24.75" customHeight="1" x14ac:dyDescent="0.25">
      <c r="A54" s="36"/>
      <c r="B54" s="36"/>
      <c r="C54" s="27" t="s">
        <v>55</v>
      </c>
      <c r="D54" s="25">
        <v>89186710</v>
      </c>
      <c r="E54" s="25">
        <v>-20564763</v>
      </c>
      <c r="F54" s="25">
        <f t="shared" si="4"/>
        <v>68621947</v>
      </c>
      <c r="G54" s="25">
        <v>37626269</v>
      </c>
      <c r="H54" s="25">
        <v>37626269</v>
      </c>
      <c r="I54" s="25">
        <f t="shared" si="3"/>
        <v>-51560441</v>
      </c>
    </row>
    <row r="55" spans="1:10" s="18" customFormat="1" ht="12.95" customHeight="1" x14ac:dyDescent="0.25">
      <c r="C55" s="27" t="s">
        <v>56</v>
      </c>
      <c r="D55" s="25">
        <v>592078669.99999988</v>
      </c>
      <c r="E55" s="25">
        <v>13634235</v>
      </c>
      <c r="F55" s="25">
        <f t="shared" si="4"/>
        <v>605712904.99999988</v>
      </c>
      <c r="G55" s="25">
        <v>426524740</v>
      </c>
      <c r="H55" s="25">
        <v>426524740</v>
      </c>
      <c r="I55" s="25">
        <f t="shared" si="3"/>
        <v>-165553929.99999988</v>
      </c>
    </row>
    <row r="56" spans="1:10" s="18" customFormat="1" ht="12.95" customHeight="1" x14ac:dyDescent="0.25">
      <c r="B56" s="15" t="s">
        <v>57</v>
      </c>
      <c r="C56" s="21"/>
      <c r="D56" s="28">
        <f>SUM(D57:D60)</f>
        <v>7755482159</v>
      </c>
      <c r="E56" s="19">
        <f>SUM(E57:E60)</f>
        <v>158563945</v>
      </c>
      <c r="F56" s="19">
        <f>SUM(F57:F60)</f>
        <v>7914046104</v>
      </c>
      <c r="G56" s="28">
        <f>SUM(G57:G60)</f>
        <v>2711409305</v>
      </c>
      <c r="H56" s="19">
        <f>SUM(H57:H60)</f>
        <v>2711409305</v>
      </c>
      <c r="I56" s="19">
        <f t="shared" si="3"/>
        <v>-5044072854</v>
      </c>
    </row>
    <row r="57" spans="1:10" s="18" customFormat="1" ht="12.95" customHeight="1" x14ac:dyDescent="0.25">
      <c r="A57" s="36"/>
      <c r="B57" s="36"/>
      <c r="C57" s="24" t="s">
        <v>58</v>
      </c>
      <c r="D57" s="25">
        <v>0</v>
      </c>
      <c r="E57" s="25">
        <v>0</v>
      </c>
      <c r="F57" s="25">
        <f>D57+E57</f>
        <v>0</v>
      </c>
      <c r="G57" s="25">
        <v>0</v>
      </c>
      <c r="H57" s="25">
        <v>0</v>
      </c>
      <c r="I57" s="25">
        <f t="shared" si="3"/>
        <v>0</v>
      </c>
    </row>
    <row r="58" spans="1:10" s="18" customFormat="1" ht="12.95" customHeight="1" x14ac:dyDescent="0.25">
      <c r="C58" s="24" t="s">
        <v>59</v>
      </c>
      <c r="D58" s="25">
        <v>0</v>
      </c>
      <c r="E58" s="25">
        <v>0</v>
      </c>
      <c r="F58" s="25">
        <f>D58+E58</f>
        <v>0</v>
      </c>
      <c r="G58" s="25">
        <v>0</v>
      </c>
      <c r="H58" s="25">
        <v>0</v>
      </c>
      <c r="I58" s="25">
        <f t="shared" si="3"/>
        <v>0</v>
      </c>
    </row>
    <row r="59" spans="1:10" s="18" customFormat="1" ht="12.95" customHeight="1" x14ac:dyDescent="0.25">
      <c r="A59" s="36"/>
      <c r="B59" s="36"/>
      <c r="C59" s="24" t="s">
        <v>60</v>
      </c>
      <c r="D59" s="25">
        <v>0</v>
      </c>
      <c r="E59" s="25">
        <v>1500000</v>
      </c>
      <c r="F59" s="25">
        <f>D59+E59</f>
        <v>1500000</v>
      </c>
      <c r="G59" s="25">
        <v>500000</v>
      </c>
      <c r="H59" s="25">
        <v>500000</v>
      </c>
      <c r="I59" s="25">
        <f t="shared" si="3"/>
        <v>500000</v>
      </c>
    </row>
    <row r="60" spans="1:10" s="18" customFormat="1" ht="12.95" customHeight="1" x14ac:dyDescent="0.25">
      <c r="C60" s="24" t="s">
        <v>41</v>
      </c>
      <c r="D60" s="25">
        <v>7755482159</v>
      </c>
      <c r="E60" s="25">
        <v>157063945</v>
      </c>
      <c r="F60" s="25">
        <f>D60+E60</f>
        <v>7912546104</v>
      </c>
      <c r="G60" s="25">
        <v>2710909305</v>
      </c>
      <c r="H60" s="25">
        <v>2710909305</v>
      </c>
      <c r="I60" s="25">
        <f t="shared" si="3"/>
        <v>-5044572854</v>
      </c>
    </row>
    <row r="61" spans="1:10" s="18" customFormat="1" ht="12.95" customHeight="1" x14ac:dyDescent="0.25">
      <c r="B61" s="15" t="s">
        <v>61</v>
      </c>
      <c r="C61" s="21"/>
      <c r="D61" s="28">
        <f>SUM(D62:D63)</f>
        <v>62620488</v>
      </c>
      <c r="E61" s="19">
        <f>SUM(E62:E63)</f>
        <v>0</v>
      </c>
      <c r="F61" s="19">
        <f>SUM(F62:F63)</f>
        <v>62620488</v>
      </c>
      <c r="G61" s="28">
        <f>SUM(G62:G63)</f>
        <v>12886452</v>
      </c>
      <c r="H61" s="19">
        <f>SUM(H62:H63)</f>
        <v>12886452</v>
      </c>
      <c r="I61" s="19">
        <f t="shared" si="3"/>
        <v>-49734036</v>
      </c>
    </row>
    <row r="62" spans="1:10" s="18" customFormat="1" ht="12.75" customHeight="1" x14ac:dyDescent="0.25">
      <c r="C62" s="27" t="s">
        <v>62</v>
      </c>
      <c r="D62" s="25">
        <v>62620488</v>
      </c>
      <c r="E62" s="25">
        <v>0</v>
      </c>
      <c r="F62" s="25">
        <f>D62+E62</f>
        <v>62620488</v>
      </c>
      <c r="G62" s="25">
        <v>12886452</v>
      </c>
      <c r="H62" s="25">
        <v>12886452</v>
      </c>
      <c r="I62" s="25">
        <f t="shared" si="3"/>
        <v>-49734036</v>
      </c>
    </row>
    <row r="63" spans="1:10" s="18" customFormat="1" ht="12.95" customHeight="1" x14ac:dyDescent="0.25">
      <c r="C63" s="18" t="s">
        <v>63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 t="shared" si="3"/>
        <v>0</v>
      </c>
    </row>
    <row r="64" spans="1:10" s="18" customFormat="1" ht="25.5" customHeight="1" x14ac:dyDescent="0.25">
      <c r="A64" s="36"/>
      <c r="B64" s="37" t="s">
        <v>64</v>
      </c>
      <c r="C64" s="37"/>
      <c r="D64" s="19">
        <v>206996716.00000003</v>
      </c>
      <c r="E64" s="19">
        <v>27312184</v>
      </c>
      <c r="F64" s="19">
        <f>D64+E64</f>
        <v>234308900.00000003</v>
      </c>
      <c r="G64" s="19">
        <v>106257815</v>
      </c>
      <c r="H64" s="19">
        <v>106257815</v>
      </c>
      <c r="I64" s="19">
        <f t="shared" si="3"/>
        <v>-100738901.00000003</v>
      </c>
      <c r="J64" s="29"/>
    </row>
    <row r="65" spans="1:11" s="18" customFormat="1" ht="12.95" customHeight="1" x14ac:dyDescent="0.25">
      <c r="B65" s="15" t="s">
        <v>65</v>
      </c>
      <c r="C65" s="21"/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1:11" s="18" customFormat="1" ht="12.95" customHeight="1" x14ac:dyDescent="0.25">
      <c r="D66" s="25"/>
      <c r="E66" s="25"/>
      <c r="F66" s="25"/>
      <c r="G66" s="25"/>
      <c r="H66" s="25"/>
      <c r="I66" s="25"/>
      <c r="J66" s="26"/>
    </row>
    <row r="67" spans="1:11" s="32" customFormat="1" ht="15" customHeight="1" x14ac:dyDescent="0.25">
      <c r="A67" s="30" t="s">
        <v>66</v>
      </c>
      <c r="B67" s="30"/>
      <c r="C67" s="30"/>
      <c r="D67" s="31">
        <f>SUM(D47+D56+D61+D64+D65)</f>
        <v>19340418910.000004</v>
      </c>
      <c r="E67" s="31">
        <f>SUM(E47+E56+E61+E64+E65)</f>
        <v>431214909</v>
      </c>
      <c r="F67" s="31">
        <f>SUM(F47+F56+F61+F64+F65)</f>
        <v>19771633819.000004</v>
      </c>
      <c r="G67" s="31">
        <f>G47+G56+G61+G64+G65</f>
        <v>8242920860</v>
      </c>
      <c r="H67" s="31">
        <f>SUM(H47+H56+H61+H64+H65)</f>
        <v>8242920860</v>
      </c>
      <c r="I67" s="31">
        <f>SUM(H67-D67)</f>
        <v>-11097498050.000004</v>
      </c>
      <c r="K67" s="18"/>
    </row>
    <row r="68" spans="1:11" s="18" customFormat="1" ht="12.95" customHeight="1" x14ac:dyDescent="0.25">
      <c r="D68" s="25"/>
      <c r="E68" s="25"/>
      <c r="F68" s="25"/>
      <c r="G68" s="25"/>
      <c r="H68" s="25"/>
      <c r="I68" s="25"/>
    </row>
    <row r="69" spans="1:11" s="32" customFormat="1" ht="15" customHeight="1" x14ac:dyDescent="0.25">
      <c r="A69" s="38" t="s">
        <v>67</v>
      </c>
      <c r="B69" s="38"/>
      <c r="C69" s="38"/>
      <c r="D69" s="19">
        <f>SUM(D70)</f>
        <v>0</v>
      </c>
      <c r="E69" s="19">
        <f>SUM(E70)</f>
        <v>0</v>
      </c>
      <c r="F69" s="19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  <c r="K69" s="33"/>
    </row>
    <row r="70" spans="1:11" s="18" customFormat="1" ht="12.95" customHeight="1" x14ac:dyDescent="0.25">
      <c r="B70" s="39" t="s">
        <v>68</v>
      </c>
      <c r="C70" s="39"/>
      <c r="D70" s="25">
        <v>0</v>
      </c>
      <c r="E70" s="25">
        <v>0</v>
      </c>
      <c r="F70" s="25">
        <f>D70+E70</f>
        <v>0</v>
      </c>
      <c r="G70" s="25">
        <v>0</v>
      </c>
      <c r="H70" s="25">
        <v>0</v>
      </c>
      <c r="I70" s="25">
        <f>SUM(H70-D70)</f>
        <v>0</v>
      </c>
    </row>
    <row r="71" spans="1:11" s="18" customFormat="1" ht="12.95" customHeight="1" x14ac:dyDescent="0.25">
      <c r="D71" s="25"/>
      <c r="E71" s="25"/>
      <c r="F71" s="25"/>
      <c r="G71" s="25"/>
      <c r="H71" s="25"/>
      <c r="I71" s="25"/>
    </row>
    <row r="72" spans="1:11" s="42" customFormat="1" ht="15.75" customHeight="1" x14ac:dyDescent="0.25">
      <c r="A72" s="40" t="s">
        <v>69</v>
      </c>
      <c r="B72" s="40"/>
      <c r="C72" s="40"/>
      <c r="D72" s="41">
        <f>SUM(D42+D67+D69)</f>
        <v>26336975502.000004</v>
      </c>
      <c r="E72" s="41">
        <f>SUM(E42+E67+E69)</f>
        <v>3908588723</v>
      </c>
      <c r="F72" s="41">
        <f>SUM(F42+F67+F69)</f>
        <v>30245564225.000004</v>
      </c>
      <c r="G72" s="41">
        <f>SUM(G42+G67+G69)</f>
        <v>14110962116</v>
      </c>
      <c r="H72" s="41">
        <f>SUM(H42+H67+H69)</f>
        <v>14110962116</v>
      </c>
      <c r="I72" s="41">
        <f>SUM(H72-D72)</f>
        <v>-12226013386.000004</v>
      </c>
      <c r="K72" s="43"/>
    </row>
    <row r="73" spans="1:11" s="18" customFormat="1" ht="12.95" customHeight="1" x14ac:dyDescent="0.25">
      <c r="D73" s="25"/>
      <c r="E73" s="25"/>
      <c r="F73" s="25"/>
      <c r="G73" s="25"/>
      <c r="H73" s="25"/>
      <c r="I73" s="25"/>
    </row>
    <row r="74" spans="1:11" s="18" customFormat="1" ht="12.95" customHeight="1" x14ac:dyDescent="0.25">
      <c r="B74" s="15" t="s">
        <v>70</v>
      </c>
      <c r="C74" s="21"/>
      <c r="D74" s="25"/>
      <c r="E74" s="25"/>
      <c r="F74" s="25"/>
      <c r="G74" s="25"/>
      <c r="H74" s="25"/>
      <c r="I74" s="25"/>
    </row>
    <row r="75" spans="1:11" s="18" customFormat="1" ht="12.95" customHeight="1" x14ac:dyDescent="0.25">
      <c r="B75" s="44" t="s">
        <v>71</v>
      </c>
      <c r="C75" s="44"/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</row>
    <row r="76" spans="1:11" s="18" customFormat="1" ht="12.95" customHeight="1" x14ac:dyDescent="0.25">
      <c r="B76" s="44"/>
      <c r="C76" s="44"/>
      <c r="D76" s="25"/>
      <c r="E76" s="25"/>
      <c r="F76" s="25"/>
      <c r="G76" s="25"/>
      <c r="H76" s="25"/>
      <c r="I76" s="25"/>
    </row>
    <row r="77" spans="1:11" s="18" customFormat="1" ht="12.95" customHeight="1" x14ac:dyDescent="0.25">
      <c r="B77" s="44" t="s">
        <v>72</v>
      </c>
      <c r="C77" s="44"/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11" s="18" customFormat="1" ht="12.95" customHeight="1" x14ac:dyDescent="0.25">
      <c r="B78" s="44"/>
      <c r="C78" s="44"/>
      <c r="D78" s="25"/>
      <c r="E78" s="25"/>
      <c r="F78" s="25"/>
      <c r="G78" s="25"/>
      <c r="H78" s="25"/>
      <c r="I78" s="25"/>
    </row>
    <row r="79" spans="1:11" s="18" customFormat="1" ht="12.95" customHeight="1" x14ac:dyDescent="0.25">
      <c r="B79" s="27"/>
      <c r="C79" s="27"/>
      <c r="D79" s="25"/>
      <c r="E79" s="25"/>
      <c r="F79" s="25"/>
      <c r="G79" s="25"/>
      <c r="H79" s="25"/>
      <c r="I79" s="25"/>
    </row>
    <row r="80" spans="1:11" s="18" customFormat="1" ht="12.95" customHeight="1" x14ac:dyDescent="0.25">
      <c r="B80" s="15" t="s">
        <v>67</v>
      </c>
      <c r="C80" s="15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s="49" customFormat="1" ht="5.0999999999999996" customHeight="1" x14ac:dyDescent="0.2">
      <c r="A81" s="45"/>
      <c r="B81" s="45"/>
      <c r="C81" s="45"/>
      <c r="D81" s="46"/>
      <c r="E81" s="46"/>
      <c r="F81" s="47"/>
      <c r="G81" s="48"/>
      <c r="H81" s="48"/>
      <c r="I81" s="48"/>
    </row>
    <row r="82" spans="1:9" s="49" customFormat="1" ht="15" customHeight="1" x14ac:dyDescent="0.2">
      <c r="A82" s="50" t="s">
        <v>73</v>
      </c>
      <c r="B82" s="50"/>
      <c r="C82" s="50"/>
      <c r="D82" s="51"/>
      <c r="E82" s="51"/>
      <c r="F82" s="52" t="s">
        <v>74</v>
      </c>
      <c r="G82" s="53"/>
      <c r="H82" s="53"/>
      <c r="I82" s="53"/>
    </row>
    <row r="93" spans="1:9" s="55" customFormat="1" x14ac:dyDescent="0.25">
      <c r="A93" s="12"/>
      <c r="B93" s="12"/>
      <c r="C93" s="54" t="s">
        <v>75</v>
      </c>
      <c r="D93" s="13">
        <v>26296133742</v>
      </c>
      <c r="E93" s="13">
        <v>3884851912</v>
      </c>
      <c r="F93" s="13">
        <v>30180985654</v>
      </c>
      <c r="G93" s="13">
        <v>14067813194</v>
      </c>
      <c r="H93" s="13"/>
      <c r="I93" s="13"/>
    </row>
    <row r="95" spans="1:9" s="55" customFormat="1" x14ac:dyDescent="0.25">
      <c r="A95" s="12"/>
      <c r="B95" s="12"/>
      <c r="C95" s="54" t="s">
        <v>76</v>
      </c>
      <c r="D95" s="13">
        <f>D72-D93</f>
        <v>40841760.000003815</v>
      </c>
      <c r="E95" s="13">
        <f>E72-E93</f>
        <v>23736811</v>
      </c>
      <c r="F95" s="13">
        <f>SUM(D95:E95)</f>
        <v>64578571.000003815</v>
      </c>
      <c r="G95" s="13">
        <f>G72-G93</f>
        <v>43148922</v>
      </c>
      <c r="H95" s="13"/>
      <c r="I95" s="13"/>
    </row>
    <row r="96" spans="1:9" x14ac:dyDescent="0.25">
      <c r="C96" s="56" t="s">
        <v>20</v>
      </c>
      <c r="D96" s="14">
        <f>SUM(D16)</f>
        <v>22000000</v>
      </c>
      <c r="E96" s="14">
        <f>SUM(E16)</f>
        <v>17623357</v>
      </c>
      <c r="F96" s="14">
        <f t="shared" ref="F96:F97" si="5">SUM(D96:E96)</f>
        <v>39623357</v>
      </c>
      <c r="G96" s="14">
        <f>SUM(G16)</f>
        <v>24558102</v>
      </c>
      <c r="H96" s="57"/>
    </row>
    <row r="97" spans="1:9" x14ac:dyDescent="0.25">
      <c r="C97" s="58" t="s">
        <v>41</v>
      </c>
      <c r="D97" s="14">
        <f>SUM(D37)</f>
        <v>18841760</v>
      </c>
      <c r="E97" s="14">
        <f>SUM(E37)</f>
        <v>6113453</v>
      </c>
      <c r="F97" s="14">
        <f t="shared" si="5"/>
        <v>24955213</v>
      </c>
      <c r="G97" s="14">
        <f>SUM(G37)</f>
        <v>18590820</v>
      </c>
    </row>
    <row r="98" spans="1:9" s="55" customFormat="1" x14ac:dyDescent="0.25">
      <c r="A98" s="12"/>
      <c r="B98" s="12"/>
      <c r="C98" s="59" t="s">
        <v>77</v>
      </c>
      <c r="D98" s="60">
        <f>SUM(D93+D95)</f>
        <v>26336975502.000004</v>
      </c>
      <c r="E98" s="60">
        <f t="shared" ref="E98:G98" si="6">SUM(E93+E95)</f>
        <v>3908588723</v>
      </c>
      <c r="F98" s="60">
        <f t="shared" si="6"/>
        <v>30245564225.000004</v>
      </c>
      <c r="G98" s="60">
        <f t="shared" si="6"/>
        <v>14110962116</v>
      </c>
      <c r="H98" s="13"/>
      <c r="I98" s="13"/>
    </row>
    <row r="100" spans="1:9" s="63" customFormat="1" ht="11.25" x14ac:dyDescent="0.2">
      <c r="A100" s="61"/>
      <c r="B100" s="61"/>
      <c r="C100" s="61"/>
      <c r="D100" s="62"/>
      <c r="E100" s="62"/>
      <c r="F100" s="62"/>
      <c r="G100" s="62"/>
      <c r="H100" s="62"/>
      <c r="I100" s="62"/>
    </row>
    <row r="101" spans="1:9" s="66" customFormat="1" ht="11.25" x14ac:dyDescent="0.2">
      <c r="A101" s="64"/>
      <c r="B101" s="64"/>
      <c r="C101" s="65"/>
      <c r="D101" s="57"/>
      <c r="E101" s="57"/>
      <c r="F101" s="57"/>
      <c r="G101" s="57"/>
      <c r="H101" s="57"/>
      <c r="I101" s="57"/>
    </row>
    <row r="102" spans="1:9" s="66" customFormat="1" ht="11.25" x14ac:dyDescent="0.2">
      <c r="A102" s="64"/>
      <c r="B102" s="64"/>
      <c r="C102" s="64"/>
      <c r="D102" s="57"/>
      <c r="E102" s="57"/>
      <c r="F102" s="57"/>
      <c r="G102" s="57"/>
      <c r="H102" s="57"/>
      <c r="I102" s="57"/>
    </row>
    <row r="103" spans="1:9" s="66" customFormat="1" ht="11.25" x14ac:dyDescent="0.2">
      <c r="A103" s="64"/>
      <c r="B103" s="64"/>
      <c r="C103" s="64"/>
      <c r="D103" s="57"/>
      <c r="E103" s="57"/>
      <c r="F103" s="57"/>
      <c r="G103" s="57"/>
      <c r="H103" s="57"/>
      <c r="I103" s="57"/>
    </row>
    <row r="104" spans="1:9" s="66" customFormat="1" ht="11.25" x14ac:dyDescent="0.2">
      <c r="A104" s="64"/>
      <c r="B104" s="64"/>
      <c r="C104" s="64"/>
      <c r="D104" s="57"/>
      <c r="E104" s="57"/>
      <c r="F104" s="57"/>
      <c r="G104" s="57"/>
      <c r="H104" s="57"/>
      <c r="I104" s="57"/>
    </row>
    <row r="105" spans="1:9" s="66" customFormat="1" ht="11.25" x14ac:dyDescent="0.2">
      <c r="A105" s="64"/>
      <c r="B105" s="64"/>
      <c r="C105" s="67"/>
      <c r="D105" s="57"/>
      <c r="E105" s="57"/>
      <c r="F105" s="57"/>
      <c r="G105" s="57"/>
      <c r="H105" s="57"/>
      <c r="I105" s="57"/>
    </row>
    <row r="106" spans="1:9" s="66" customFormat="1" ht="11.25" x14ac:dyDescent="0.2">
      <c r="A106" s="64"/>
      <c r="B106" s="64"/>
      <c r="C106" s="64"/>
      <c r="D106" s="57"/>
      <c r="E106" s="57"/>
      <c r="F106" s="57"/>
      <c r="G106" s="57"/>
      <c r="H106" s="57"/>
      <c r="I106" s="57"/>
    </row>
    <row r="107" spans="1:9" s="66" customFormat="1" ht="11.25" x14ac:dyDescent="0.2">
      <c r="A107" s="64"/>
      <c r="B107" s="64"/>
      <c r="C107" s="68"/>
      <c r="D107" s="57"/>
      <c r="E107" s="57"/>
      <c r="F107" s="57"/>
      <c r="G107" s="57"/>
      <c r="H107" s="57"/>
      <c r="I107" s="57"/>
    </row>
    <row r="108" spans="1:9" s="66" customFormat="1" ht="11.25" x14ac:dyDescent="0.2">
      <c r="A108" s="64"/>
      <c r="B108" s="64"/>
      <c r="C108" s="64"/>
      <c r="D108" s="57"/>
      <c r="E108" s="57"/>
      <c r="F108" s="57"/>
      <c r="G108" s="57"/>
      <c r="H108" s="57"/>
      <c r="I108" s="57"/>
    </row>
    <row r="109" spans="1:9" s="66" customFormat="1" ht="11.25" x14ac:dyDescent="0.2">
      <c r="A109" s="64"/>
      <c r="B109" s="64"/>
      <c r="C109" s="69"/>
      <c r="D109" s="57"/>
      <c r="E109" s="57"/>
      <c r="F109" s="57"/>
      <c r="G109" s="57"/>
      <c r="H109" s="57"/>
      <c r="I109" s="57"/>
    </row>
    <row r="110" spans="1:9" s="63" customFormat="1" ht="11.25" x14ac:dyDescent="0.2">
      <c r="A110" s="61"/>
      <c r="B110" s="61"/>
      <c r="C110" s="61"/>
      <c r="D110" s="62"/>
      <c r="E110" s="62"/>
      <c r="F110" s="62"/>
      <c r="G110" s="62"/>
      <c r="H110" s="62"/>
      <c r="I110" s="62"/>
    </row>
    <row r="112" spans="1:9" s="63" customFormat="1" ht="11.25" x14ac:dyDescent="0.2">
      <c r="A112" s="61"/>
      <c r="B112" s="61"/>
      <c r="C112" s="61"/>
      <c r="D112" s="62"/>
      <c r="E112" s="62"/>
      <c r="F112" s="62"/>
      <c r="G112" s="62"/>
      <c r="H112" s="62"/>
      <c r="I112" s="62"/>
    </row>
    <row r="114" spans="3:3" x14ac:dyDescent="0.25">
      <c r="C114" s="24"/>
    </row>
    <row r="115" spans="3:3" x14ac:dyDescent="0.25">
      <c r="C115" s="24"/>
    </row>
  </sheetData>
  <mergeCells count="37"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INGRESOS 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2024-07-31T20:57:31Z</dcterms:created>
  <dcterms:modified xsi:type="dcterms:W3CDTF">2024-07-31T20:57:32Z</dcterms:modified>
</cp:coreProperties>
</file>