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FAEC934E-291A-4649-92AF-399841618E4C}" xr6:coauthVersionLast="40" xr6:coauthVersionMax="40" xr10:uidLastSave="{00000000-0000-0000-0000-000000000000}"/>
  <bookViews>
    <workbookView xWindow="0" yWindow="0" windowWidth="25200" windowHeight="11175" xr2:uid="{BB1DCE06-1CB3-447B-9FC3-3C6DABBEF360}"/>
  </bookViews>
  <sheets>
    <sheet name="Entidades I" sheetId="1" r:id="rId1"/>
  </sheets>
  <definedNames>
    <definedName name="_xlnm.Print_Titles" localSheetId="0">'Entidades I'!$3:$10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0" i="1" l="1"/>
  <c r="N439" i="1"/>
  <c r="N438" i="1"/>
  <c r="N437" i="1"/>
  <c r="N436" i="1"/>
  <c r="N435" i="1"/>
  <c r="N434" i="1"/>
  <c r="N433" i="1"/>
  <c r="N432" i="1"/>
  <c r="N431" i="1"/>
  <c r="N430" i="1"/>
  <c r="N428" i="1"/>
  <c r="N427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7" i="1"/>
  <c r="N405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1" i="1"/>
  <c r="M331" i="1"/>
  <c r="L331" i="1"/>
  <c r="K331" i="1"/>
  <c r="J331" i="1"/>
  <c r="I331" i="1"/>
  <c r="H331" i="1"/>
  <c r="N330" i="1"/>
  <c r="N328" i="1"/>
  <c r="M328" i="1"/>
  <c r="L328" i="1"/>
  <c r="K328" i="1"/>
  <c r="J328" i="1"/>
  <c r="I328" i="1"/>
  <c r="H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2" i="1"/>
  <c r="N311" i="1"/>
  <c r="N310" i="1"/>
  <c r="N308" i="1"/>
  <c r="M308" i="1"/>
  <c r="L308" i="1"/>
  <c r="K308" i="1"/>
  <c r="J308" i="1"/>
  <c r="I308" i="1"/>
  <c r="H308" i="1"/>
  <c r="N307" i="1"/>
  <c r="N306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79" i="1"/>
  <c r="M279" i="1"/>
  <c r="L279" i="1"/>
  <c r="K279" i="1"/>
  <c r="K278" i="1" s="1"/>
  <c r="K277" i="1" s="1"/>
  <c r="J279" i="1"/>
  <c r="I279" i="1"/>
  <c r="H279" i="1"/>
  <c r="N278" i="1"/>
  <c r="N277" i="1" s="1"/>
  <c r="M278" i="1"/>
  <c r="L278" i="1"/>
  <c r="J278" i="1"/>
  <c r="J277" i="1" s="1"/>
  <c r="I278" i="1"/>
  <c r="H278" i="1"/>
  <c r="M277" i="1"/>
  <c r="L277" i="1"/>
  <c r="I277" i="1"/>
  <c r="H277" i="1"/>
  <c r="N275" i="1"/>
  <c r="N273" i="1"/>
  <c r="N272" i="1"/>
  <c r="N270" i="1"/>
  <c r="N269" i="1"/>
  <c r="N268" i="1"/>
  <c r="N266" i="1"/>
  <c r="N265" i="1"/>
  <c r="N264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1" i="1"/>
  <c r="M21" i="1"/>
  <c r="L21" i="1"/>
  <c r="L20" i="1" s="1"/>
  <c r="L19" i="1" s="1"/>
  <c r="K21" i="1"/>
  <c r="J21" i="1"/>
  <c r="J20" i="1" s="1"/>
  <c r="J19" i="1" s="1"/>
  <c r="I21" i="1"/>
  <c r="H21" i="1"/>
  <c r="H20" i="1" s="1"/>
  <c r="H19" i="1" s="1"/>
  <c r="N20" i="1"/>
  <c r="M20" i="1"/>
  <c r="K20" i="1"/>
  <c r="K19" i="1" s="1"/>
  <c r="I20" i="1"/>
  <c r="N19" i="1"/>
  <c r="M19" i="1"/>
  <c r="I19" i="1"/>
  <c r="N17" i="1"/>
  <c r="N16" i="1"/>
  <c r="N15" i="1" s="1"/>
  <c r="N14" i="1" s="1"/>
  <c r="N13" i="1" s="1"/>
  <c r="M16" i="1"/>
  <c r="L16" i="1"/>
  <c r="K16" i="1"/>
  <c r="J16" i="1"/>
  <c r="J15" i="1" s="1"/>
  <c r="J14" i="1" s="1"/>
  <c r="J13" i="1" s="1"/>
  <c r="J11" i="1" s="1"/>
  <c r="I16" i="1"/>
  <c r="H16" i="1"/>
  <c r="M15" i="1"/>
  <c r="M14" i="1" s="1"/>
  <c r="M13" i="1" s="1"/>
  <c r="M11" i="1" s="1"/>
  <c r="L15" i="1"/>
  <c r="K15" i="1"/>
  <c r="I15" i="1"/>
  <c r="I14" i="1" s="1"/>
  <c r="I13" i="1" s="1"/>
  <c r="I11" i="1" s="1"/>
  <c r="H15" i="1"/>
  <c r="L14" i="1"/>
  <c r="L13" i="1" s="1"/>
  <c r="K14" i="1"/>
  <c r="H14" i="1"/>
  <c r="H13" i="1" s="1"/>
  <c r="K13" i="1"/>
  <c r="K11" i="1" s="1"/>
  <c r="H11" i="1" l="1"/>
  <c r="L11" i="1"/>
  <c r="N11" i="1"/>
</calcChain>
</file>

<file path=xl/sharedStrings.xml><?xml version="1.0" encoding="utf-8"?>
<sst xmlns="http://schemas.openxmlformats.org/spreadsheetml/2006/main" count="865" uniqueCount="517">
  <si>
    <t>GOBIERNO CONSTITUCIONAL DEL ESTADO DE CHIAPAS</t>
  </si>
  <si>
    <t>ENTIDADES PARAESTATALES Y FIDEICOMISOS NO EMPRESARIALES Y NO FINANCIEROS</t>
  </si>
  <si>
    <t xml:space="preserve">INVERSIÓN PÚBLICA POR PROGRAMAS Y PROYECTOS ESTRATÉGICOS EN CLASIFICACIÓN ADMINISTRATIVA </t>
  </si>
  <si>
    <t>DEL 1 DE ENERO AL 30 DE JUNIO DE 2024</t>
  </si>
  <si>
    <t>(Cifras en Pesos)</t>
  </si>
  <si>
    <t>CONCEPTO</t>
  </si>
  <si>
    <t>MUNICIPIO/COBERTURA</t>
  </si>
  <si>
    <t>PRESUPUESTO DEVENGADO</t>
  </si>
  <si>
    <t>RECURSOS DE AÑOS ANTERIORES</t>
  </si>
  <si>
    <t>RECURSOS DEL AÑO EN CURSO</t>
  </si>
  <si>
    <t>TOTAL</t>
  </si>
  <si>
    <t>B</t>
  </si>
  <si>
    <t>C</t>
  </si>
  <si>
    <t>G</t>
  </si>
  <si>
    <t>F</t>
  </si>
  <si>
    <t>H</t>
  </si>
  <si>
    <t>S</t>
  </si>
  <si>
    <t>Economías de Ejercicios Anteriores</t>
  </si>
  <si>
    <t>Recursos en Proceso de Ejecución</t>
  </si>
  <si>
    <t>Economías Derivados de la Subfuente F</t>
  </si>
  <si>
    <t>Recursos por Ingresos Excedentes</t>
  </si>
  <si>
    <t>Recursos por Reducciones en Otras Previsiones</t>
  </si>
  <si>
    <t>Recursos del Ejercicio</t>
  </si>
  <si>
    <t>INSTITUTO DE CAPACITACIÓN Y VINCULACIÓN TECNOLÓGICA DEL ESTADO DE CHIAPAS</t>
  </si>
  <si>
    <t>INGRESOS PROPIOS</t>
  </si>
  <si>
    <t>Ramo A3 Ingresos por Venta de Bienes, Prestación de Servicios y Otros Ingresos</t>
  </si>
  <si>
    <t>X0010</t>
  </si>
  <si>
    <t>Ingresos por Venta de Bienes, Prestación de Servicios y Otros Ingresos</t>
  </si>
  <si>
    <t>Estudios y proyecto ejecutivo para la construcción de explanada de usos múltiples para la Unidad de Capacitación Tuxtla</t>
  </si>
  <si>
    <t>Tuxtla Gutiérrez</t>
  </si>
  <si>
    <t>INSTITUTO DE LA INFRAESTRUCTURA FÍSICA EDUCATIVA DEL ESTADO DE CHIAPAS</t>
  </si>
  <si>
    <t>RECURSOS FEDERALES</t>
  </si>
  <si>
    <t>Ramo 33 Aportaciones Federales para Entidades Federativas y Municipios</t>
  </si>
  <si>
    <t>I0070</t>
  </si>
  <si>
    <t>FAM Infraestructura Educativa Básica</t>
  </si>
  <si>
    <t>Jardín de Niños 20 de Noviembre (07EJN0132Q)</t>
  </si>
  <si>
    <t>Tapachula</t>
  </si>
  <si>
    <t>Jardín de Niños Abelardo de la Torre Grajales (07DJN0582V)</t>
  </si>
  <si>
    <t>Soyaló</t>
  </si>
  <si>
    <t>Jardín de Niños Álvaro Obregón (07EJN0069E)</t>
  </si>
  <si>
    <t>Jardín de Niños Cristóbal Colon (07DCC0830X)</t>
  </si>
  <si>
    <t>Tenejapa</t>
  </si>
  <si>
    <t>Jardín de Niños Cuauhtémoc (07EJN0192E)</t>
  </si>
  <si>
    <t>Villaflores</t>
  </si>
  <si>
    <t>Jardín de Niños Efraín Antonio Gutiérrez (07EJN0305R)</t>
  </si>
  <si>
    <t>Berriozábal</t>
  </si>
  <si>
    <t>Jardín de Niños Emiliano Zapata Salazar (07EJN0187T)</t>
  </si>
  <si>
    <t>Comitán de Domínguez</t>
  </si>
  <si>
    <t>Jardín de Niños Felipe Carrillo Puerto (07EJN0173Q)</t>
  </si>
  <si>
    <t>Escuintla</t>
  </si>
  <si>
    <t>Jardín de Niños Gabriela Mistral (07DCC1569S)</t>
  </si>
  <si>
    <t>Huitiupán</t>
  </si>
  <si>
    <t>Jardín de Niños Gabriela Mistral (07EJN0084X)</t>
  </si>
  <si>
    <t>Acapetahua</t>
  </si>
  <si>
    <t>Jardín de Niños Guadalupe Gómez Márquez (07DJN1120T)</t>
  </si>
  <si>
    <t>Jardín de Niños Jacinto Pérez Pajarito (07DCC0328N)</t>
  </si>
  <si>
    <t>Chamula</t>
  </si>
  <si>
    <t>Jardín de Niños Jesús Agripino Gutiérrez Hernández (07EJN0340X)</t>
  </si>
  <si>
    <t>Aldama</t>
  </si>
  <si>
    <t>Jardín de Niños José María Morelos y Pavón (07DCC1554Q)</t>
  </si>
  <si>
    <t>Las Rosas</t>
  </si>
  <si>
    <t>Jardín de Niños Juan de la Barrera e Inzaurraga (07DJN0110F)</t>
  </si>
  <si>
    <t>Cintalapa</t>
  </si>
  <si>
    <t>Jardín de Niños Lázaro Cárdenas del Rio (07EJN0071T)</t>
  </si>
  <si>
    <t>Jardín de Niños Luz del Saber (07DCC0669K</t>
  </si>
  <si>
    <t>Palenque</t>
  </si>
  <si>
    <t>Jardín de Niños Luz González Baz (07DJN0008S)</t>
  </si>
  <si>
    <t>Jardín de Niños Margarita Maza de Juárez (07EJN0297Z)</t>
  </si>
  <si>
    <t>Villa Corzo</t>
  </si>
  <si>
    <t>Jardín de Niños María Rosaura Zapata Cano (07EJN0256Z)</t>
  </si>
  <si>
    <t>Acacoyagua</t>
  </si>
  <si>
    <t>Jardín de Niños Melchor Ocampo (07EJN0488P)</t>
  </si>
  <si>
    <t>Jardín de Niños Narciso Mendoza (07EJN0123I)</t>
  </si>
  <si>
    <t>Jardín de Niños Octavio Paz Lozano (07DCC1817J)</t>
  </si>
  <si>
    <t>Jardín de Niños Pascual Ortiz Rubio (07DCC1418M)</t>
  </si>
  <si>
    <t>Las Margaritas</t>
  </si>
  <si>
    <t>Jardín de Niños Plutarco Elías Calles (07DCC1584K)</t>
  </si>
  <si>
    <t>Jardín de Niños Raymundo Enríquez (07EJN0226E)</t>
  </si>
  <si>
    <t>Jardín de Niños Romeo Rincón Castillejos (07DJN0550C)</t>
  </si>
  <si>
    <t>Jardín de Niños Rosario Castellanos Figueroa (07EJN0343U)</t>
  </si>
  <si>
    <t>Chiapilla</t>
  </si>
  <si>
    <t>Jardín de Niños Rubén Darío (07DCC1628R)</t>
  </si>
  <si>
    <t>Jardín de Niños Vicente Pineda (07DJN0746O)</t>
  </si>
  <si>
    <t>Tecpatán</t>
  </si>
  <si>
    <t>Primaria 16 de Septiembre (07DPR4119O)</t>
  </si>
  <si>
    <t>Jiquipilas</t>
  </si>
  <si>
    <t>Primaria 20 de Noviembre (07DPB0043N)</t>
  </si>
  <si>
    <t>Primaria 24 de Febrero (07DPR1237I)</t>
  </si>
  <si>
    <t>Primaria 5 de Mayo (07DPB0117O)</t>
  </si>
  <si>
    <t>Primaria Adolfo López Mateos (07DPB3138V)</t>
  </si>
  <si>
    <t>Primaria Ángel Albino Corzo Castillejos (07DPR2070Z)</t>
  </si>
  <si>
    <t>Primaria Ángel Albino Corzo Castillejos (07DPR2936J)</t>
  </si>
  <si>
    <t>Ángel Albino Corzo</t>
  </si>
  <si>
    <t>Primaria Aquiles Serdán Alatriste (07DPR0947B)</t>
  </si>
  <si>
    <t>Oxchuc</t>
  </si>
  <si>
    <t>Primaria Articulo Tercero Constitucional (07DPR3897E)</t>
  </si>
  <si>
    <t>Mapastepec</t>
  </si>
  <si>
    <t>Primaria Belisario Domínguez Palencia (07DPB0298O)</t>
  </si>
  <si>
    <t>Primaria Belisario Domínguez Palencia (07DPB1421E)</t>
  </si>
  <si>
    <t>Primaria Belisario Domínguez Palencia (07DPB2210H)</t>
  </si>
  <si>
    <t>Simojovel</t>
  </si>
  <si>
    <t>Primaria Belisario Domínguez Palencia (07DPB2473R)</t>
  </si>
  <si>
    <t>Primaria Belisario Domínguez Palencia (07DPR3489Z)</t>
  </si>
  <si>
    <t>Tonalá</t>
  </si>
  <si>
    <t>Primaria Belisario Domínguez Palencia (07DPR4836Y)</t>
  </si>
  <si>
    <t>Primaria Club de Leones (07DPR0667S)</t>
  </si>
  <si>
    <t>Tuxtla Chico</t>
  </si>
  <si>
    <t>Primaria Cristóbal Colón (07DPR1834F)</t>
  </si>
  <si>
    <t>Primaria Cuauhtémoc (07DPB1042V)</t>
  </si>
  <si>
    <t>Primaria Cuauhtémoc (07DPB2146X)</t>
  </si>
  <si>
    <t>Primaria Cuauhtémoc (07DPR0105K)</t>
  </si>
  <si>
    <t>Ixhuatán</t>
  </si>
  <si>
    <t>Primaria Eduardo Javier Albores (07EPR0589D)</t>
  </si>
  <si>
    <t>Primaria Eduardo Mendoza (07DPR2299B)</t>
  </si>
  <si>
    <t>Emiliano Zapata</t>
  </si>
  <si>
    <t>Primaria Eduardo Vasconcelos (07EPR0444I)</t>
  </si>
  <si>
    <t>Acala</t>
  </si>
  <si>
    <t>Primaria El Indio Chiapaneco (07EPR0225W)</t>
  </si>
  <si>
    <t>Zinacantán</t>
  </si>
  <si>
    <t>Primaria El Progreso (07DPR0497O)</t>
  </si>
  <si>
    <t>Primaria Emiliano Zapata Salazar (07DPB0544H)</t>
  </si>
  <si>
    <t>Chanal</t>
  </si>
  <si>
    <t>Primaria Emiliano Zapata Salazar (07DPB1111A)</t>
  </si>
  <si>
    <t>Primaria Emiliano Zapata Salazar (07DPB2867C)</t>
  </si>
  <si>
    <t>Primaria Emiliano Zapata Salazar (07EPR0218M)</t>
  </si>
  <si>
    <t>Primaria Emilio Rabasa Estebanell (07DPB1939Z)</t>
  </si>
  <si>
    <t>Primaria Francisco Ignacio Madero González (07DPB1877C)</t>
  </si>
  <si>
    <t>Primaria Francisco Villarreal (07DPB2149U)</t>
  </si>
  <si>
    <t>Primaria Fray Matías Antonio de Córdova  y Ordoñez (07DPR0569R)</t>
  </si>
  <si>
    <t>Mezcalapa</t>
  </si>
  <si>
    <t>Primaria Guadalupe Victoria (07DPB0553P)</t>
  </si>
  <si>
    <t>Primaria Ignacio Manuel Altamirano Basilio (07DPB2599Y)</t>
  </si>
  <si>
    <t>Primaria Ignacio Manuel Altamirano Basilio (07DPB2647R)</t>
  </si>
  <si>
    <t>San Cristóbal de las Casas</t>
  </si>
  <si>
    <t>Primaria Ignacio Zaragoza Seguin (07DPB0974Y)</t>
  </si>
  <si>
    <t>Primaria José María Morelos y Pavón (07DPR0757K)</t>
  </si>
  <si>
    <t>Primaria José María Morelos y Pavón (07DPR1385R)</t>
  </si>
  <si>
    <t>Primaria José María Morelos y Pavón (07DPR4525V</t>
  </si>
  <si>
    <t>Bochil</t>
  </si>
  <si>
    <t>Primaria José María Morelos y Pavón (07EPR0464W)</t>
  </si>
  <si>
    <t>Primaria José Vasconcelos Calderón (07DPR3083J)</t>
  </si>
  <si>
    <t>Primaria José Vasconcelos Calderón (07DPR4105L)</t>
  </si>
  <si>
    <t>Primaria Josefa Ortiz de Domínguez (07DPB0880J)</t>
  </si>
  <si>
    <t>Primaria Justo Sierra Méndez (07DPB2144Z)</t>
  </si>
  <si>
    <t>Primaria Justo Sierra Méndez (07DPR4236D)</t>
  </si>
  <si>
    <t>Ocosingo</t>
  </si>
  <si>
    <t>Primaria Luis Velasco Castro (07EPR0298O)</t>
  </si>
  <si>
    <t>Primaria Mariano Matamoros (07DPR4122B)</t>
  </si>
  <si>
    <t>Suchiapa</t>
  </si>
  <si>
    <t>Primaria Mariano Nicolas Ruiz Suasnavar (07DPR0171J)</t>
  </si>
  <si>
    <t>Primaria Miguel Hidalgo y Costilla (07DPB0359L)</t>
  </si>
  <si>
    <t>Venustiano Carranza</t>
  </si>
  <si>
    <t>Primaria Miguel Hidalgo y Costilla (07DPB1520E)</t>
  </si>
  <si>
    <t>Primaria Miguel Hidalgo y Costilla (07DPR0499M)</t>
  </si>
  <si>
    <t>Primaria Miguel Hidalgo y Costilla (07EPR0277B)</t>
  </si>
  <si>
    <t>Primaria Moctezuma I (07DPB2751C)</t>
  </si>
  <si>
    <t>Primaria Moisés Sáenz Garza (07DPB0664U)</t>
  </si>
  <si>
    <t>Primaria Netzahualcóyotl (07DPB1695U)</t>
  </si>
  <si>
    <t>Primaria Nicolas Bravo Rueda (07DPB0404H)</t>
  </si>
  <si>
    <t>Primaria Nicolas Bravo Rueda (07DPB2689Q)</t>
  </si>
  <si>
    <t>Primaria Niños Héroes de Chapultepec (07DPR1455W)</t>
  </si>
  <si>
    <t>Primaria Organización para la Educación la Ciencia y la Cultura de las Naciones Unidas (07EPR0072I)</t>
  </si>
  <si>
    <t>Primaria Paulino Trejo (07EPR0294S)</t>
  </si>
  <si>
    <t>Primaria Plan de Anenecuilco (07DPB2607Q)</t>
  </si>
  <si>
    <t>Primaria Plutarco Elías Calles (07DPR0044N)</t>
  </si>
  <si>
    <t>Primaria Rafael Ramírez Castañeda (07DPR1060L</t>
  </si>
  <si>
    <t>Primaria Restauramiento de la Republica (07DPR0659J)</t>
  </si>
  <si>
    <t>Primaria Salvador Urbina (07DPR4123A)</t>
  </si>
  <si>
    <t>Primaria Sor Juana Inés de la Cruz (07DPB1516S)</t>
  </si>
  <si>
    <t>Primaria Sor Juana Inés de la Cruz (07DPR3896F)</t>
  </si>
  <si>
    <t>Primaria Sor Juana Inés de la Cruz (07DPR4171K)</t>
  </si>
  <si>
    <t>Primaria Tierra y Libertad (07DPR1831I)</t>
  </si>
  <si>
    <t>Chiapa de Corzo</t>
  </si>
  <si>
    <t>Primaria Una Luz en la Montaña (07DPB0258N)</t>
  </si>
  <si>
    <t>San Juan Cancuc</t>
  </si>
  <si>
    <t>Primaria Vasco de Quiroga (07DPR1413X)</t>
  </si>
  <si>
    <t>Primaria Vicente Ramon Guerrero Saldaña (07DPB0022A)</t>
  </si>
  <si>
    <t>Primaria Vicente Ramón Guerrero Saldaña (07DPB3084H)</t>
  </si>
  <si>
    <t>Chenalhó</t>
  </si>
  <si>
    <t>Secundaria Adolfo López Mateos (07DES0004F)</t>
  </si>
  <si>
    <t>Secundaria Benito Juárez García (07EES0203D)</t>
  </si>
  <si>
    <t>Secundaria Emiliano Zapata Salazar (07DES0042I)</t>
  </si>
  <si>
    <t>Secundaria Guadalupe Victoria (07DES0062W)</t>
  </si>
  <si>
    <t>Secundaria Ignacio Zaragoza Seguin (07DES0018I)</t>
  </si>
  <si>
    <t>Unión Juárez</t>
  </si>
  <si>
    <t>Secundaria Javier Mandujano Solorzano (07DES0054N)</t>
  </si>
  <si>
    <t>Secundaria Rosario Castellanos Figueroa (07DES0043H)</t>
  </si>
  <si>
    <t>Secundaria Soconusco (07DES0048C)</t>
  </si>
  <si>
    <t>Secundaria Técnica No. 2 (07DST0002Z)</t>
  </si>
  <si>
    <t>Secundaria Técnica No. 10 (07DST0010I)</t>
  </si>
  <si>
    <t>Secundaria Técnica No. 17 (07DST0017B</t>
  </si>
  <si>
    <t>Pijijiapan</t>
  </si>
  <si>
    <t>Secundaria Técnica No. 47 (07DST0047W)</t>
  </si>
  <si>
    <t>Secundaria Técnica No. 54 (07DST0054F)</t>
  </si>
  <si>
    <t>Telesecundaria No. 101 Nicolas Ruiz (07ETV0240N)</t>
  </si>
  <si>
    <t>Telesecundaria No. 210 Rosario Castellanos Figueroa (07ETV0342K)</t>
  </si>
  <si>
    <t>San Fernando</t>
  </si>
  <si>
    <t>Telesecundaria No. 221 Amado Nervo Ordaz (07ETV0266V)</t>
  </si>
  <si>
    <t>Telesecundaria No. 245 (07ETV0076D)</t>
  </si>
  <si>
    <t>Telesecundaria No. 280 Luis Donaldo Colosio Murrieta (07ETV0352R)</t>
  </si>
  <si>
    <t>Telesecundaria No. 303 Luis Donaldo Colosio Murrieta (07ETV0303I)</t>
  </si>
  <si>
    <t>Telesecundaria No. 442 José María Luis Mora (07ETV0439W)</t>
  </si>
  <si>
    <t>Telesecundaria No. 443 Vicente Ramon Guerrero Saldaña (07ETV0328R)</t>
  </si>
  <si>
    <t>Salto de Agua</t>
  </si>
  <si>
    <t>Telesecundaria No. 526 15 de Mayo (07ETV0551Q)</t>
  </si>
  <si>
    <t>Telesecundaria No. 562 José Vasconcelos Calderón (07ETV0587E)</t>
  </si>
  <si>
    <t>Telesecundaria No. 563 Niños Héroes De Chapultepec (07ETV0588D)</t>
  </si>
  <si>
    <t>Telesecundaria No. 607 (07ETV0624S)</t>
  </si>
  <si>
    <t>Telesecundaria No. 608 Fray Bartolomé de Las Casas (07ETV0625R)</t>
  </si>
  <si>
    <t>El Bosque</t>
  </si>
  <si>
    <t>Telesecundaria No. 723 Leyes de Reforma (07ETV0726P</t>
  </si>
  <si>
    <t>Telesecundaria No. 725 (07ETV0736W)</t>
  </si>
  <si>
    <t>Telesecundaria No. 811 Guadalupe Victoria (07ETV0834X)</t>
  </si>
  <si>
    <t>Telesecundaria No. 872 Sor Juana Inés de la Cruz (07ETV0894L)</t>
  </si>
  <si>
    <t>Telesecundaria No. 950 Jaime Sabines Gutiérrez (07ETV0973Y)</t>
  </si>
  <si>
    <t>Telesecundaria No. 1066 Emiliano Zapata Salazar (07ETV1088P)</t>
  </si>
  <si>
    <t>Amatán</t>
  </si>
  <si>
    <t>Telesecundaria No. 1138 Venustiano Carranza Garza (07ETV1143S)</t>
  </si>
  <si>
    <t>Telesecundaria No. 1269 Vicente Ramon Guerrero Saldaña (07ETV1292Z)</t>
  </si>
  <si>
    <t>Larráinzar</t>
  </si>
  <si>
    <t>Telesecundaria No. 1273 María Montessori (07ETV1299T)</t>
  </si>
  <si>
    <t>Telesecundaria No. 1507 Centenario de la Constitución (07ETV1501P)</t>
  </si>
  <si>
    <t>Telesecundaria No. 1532 Alberto Domínguez Borraz (07ETV1524Z)</t>
  </si>
  <si>
    <t>I007B</t>
  </si>
  <si>
    <t>FAM Certificados de Infraestructura Básica</t>
  </si>
  <si>
    <t>Centro de Atención Múltiple (07DML0050G)</t>
  </si>
  <si>
    <t>Chicoasén</t>
  </si>
  <si>
    <t>Centro de Atención Múltiple Modalidad Escuela (07DML0034P)</t>
  </si>
  <si>
    <t>Centro de Atención Múltiple (CAM) No. 2 (07EML0003V)</t>
  </si>
  <si>
    <t>Centro de Atención Múltiple (CAM) No. 8 (07DML0023J)</t>
  </si>
  <si>
    <t>Jardín de Niños 20 de Noviembre (07DCC0608X)</t>
  </si>
  <si>
    <t>Jardín de Niños Anáhuac (07DJN1265O)</t>
  </si>
  <si>
    <t>Cacahoatán</t>
  </si>
  <si>
    <t>Jardín de Niños Belisario Domínguez Palencia (07DCC1854N)</t>
  </si>
  <si>
    <t>Jardín de Niños Carlos Pellicer Cámara (07DJN0196B)</t>
  </si>
  <si>
    <t>Reforma</t>
  </si>
  <si>
    <t>Jardín de Niños Castillo de Chapultepec (07DJN1700Z)</t>
  </si>
  <si>
    <t>Jardín de Niños Cesar Augusto Sandino (07DCC0076Z)</t>
  </si>
  <si>
    <t>Jardín de Niños Comitán (07DJN1237S)</t>
  </si>
  <si>
    <t>Jardín de Niños Diego Rivera (07DJN2171G)</t>
  </si>
  <si>
    <t>Jardín de Niños Federico Froebel (07DCC1460B)</t>
  </si>
  <si>
    <t>Jardín de Niños Francisco González Bocanegra (07DJN1500B)</t>
  </si>
  <si>
    <t>Jardín de Niños Francisco José Grajales Godoy (07DJN2003K)</t>
  </si>
  <si>
    <t>Jardín de Niños Francisco Santiago Borraz (07DJN1493I)</t>
  </si>
  <si>
    <t>Jardín de Niños Fray Matías Antonio de Córdova y Ordoñez (07DJN1749S)</t>
  </si>
  <si>
    <t>Jardín de Niños Gabriela Mistral (07EJN0097A)</t>
  </si>
  <si>
    <t>El Parral</t>
  </si>
  <si>
    <t>Jardín de Niños Jaime Sabines Gutiérrez (07DJN2234B)</t>
  </si>
  <si>
    <t>Jardín de Niños Mariano Escobedo (07DJN0161M)</t>
  </si>
  <si>
    <t>Jardín de Niños Montecristo de Guerrero (07EJN0194C)</t>
  </si>
  <si>
    <t>Montecristo de Guerrero</t>
  </si>
  <si>
    <t>Jardín de Niños Nicolas Bravo Rueda (07DCC0466P)</t>
  </si>
  <si>
    <t>Jardín de Niños Revolución Mexicana (07EJN0098Z)</t>
  </si>
  <si>
    <t>Jardín de Niños Sostenes Ruiz Córdova (07DJN0479I)</t>
  </si>
  <si>
    <t>Primaria 16 de Septiembre (07DPR4776Z)</t>
  </si>
  <si>
    <t>Ocozocoautla de Espinosa</t>
  </si>
  <si>
    <t>Primaria 21 de Marzo (07DPR0460A)</t>
  </si>
  <si>
    <t>Primaria 24 de Febrero (07DPR0377B)</t>
  </si>
  <si>
    <t>Pichucalco</t>
  </si>
  <si>
    <t>Primaria 24 de Octubre (07DPR3661S)</t>
  </si>
  <si>
    <t>Primaria Adolfo Ruiz Cortines (07DPB0699J)</t>
  </si>
  <si>
    <t>Jitotol</t>
  </si>
  <si>
    <t>Primaria Ángel Albino Corzo Castillejos (07EPR0260B)</t>
  </si>
  <si>
    <t>Chicomuselo</t>
  </si>
  <si>
    <t>Primaria Belisario Domínguez Palencia (07DPR3040L)</t>
  </si>
  <si>
    <t>Primaria Belisario Domínguez Palencia (07DPR3312M)</t>
  </si>
  <si>
    <t>Primaria Benito Juárez García (07DPB2980W)</t>
  </si>
  <si>
    <t>Primaria Benito Juárez García (07DPR0693Q)</t>
  </si>
  <si>
    <t>Primaria Benito Juárez García (07DPR1034N)</t>
  </si>
  <si>
    <t>Primaria Benito Juárez García (07DPR1551Z)</t>
  </si>
  <si>
    <t>Arriaga</t>
  </si>
  <si>
    <t>Primaria Centro Revolución (07DPB2420M)</t>
  </si>
  <si>
    <t>Primaria Claudio Cortes Castro (07DPR0755M)</t>
  </si>
  <si>
    <t>San Lucas</t>
  </si>
  <si>
    <t>Primaria Edgar Robledo Santiago (07DPR4867R)</t>
  </si>
  <si>
    <t>Primaria Emiliano Zapata Salazar (07DPR1054A)</t>
  </si>
  <si>
    <t>Huehuetán</t>
  </si>
  <si>
    <t>Primaria Francisco villa (07DPR4317O)</t>
  </si>
  <si>
    <t>Primaria Fray Matías Antonio de Córdova y Ordoñez (07DPR4228V)</t>
  </si>
  <si>
    <t>Huixtla</t>
  </si>
  <si>
    <t>Primaria Guadalupe Victoria (07DPR2941V)</t>
  </si>
  <si>
    <t>Primaria Héctor Gilberto Salazar Rodas (07EPR0655M)</t>
  </si>
  <si>
    <t>Primaria Ignacio López Rayón (07EPR0256P)</t>
  </si>
  <si>
    <t>Motozintla</t>
  </si>
  <si>
    <t>Primaria Jaime Sabines Gutiérrez (07DPR4793Q)</t>
  </si>
  <si>
    <t>Primaria José María Morelos y Pavón (07DPR3923M)</t>
  </si>
  <si>
    <t>Primaria Josefa Ortiz de Domínguez (07DPR4771E)</t>
  </si>
  <si>
    <t>Primaria Juan Sabines Gutiérrez (07DPr4860Y)</t>
  </si>
  <si>
    <t>Primaria Lázaro Cárdenas del Rio (07DPR3035Z)</t>
  </si>
  <si>
    <t>Primaria Liberación Social (07DPB0531D)</t>
  </si>
  <si>
    <t>Primaria Liberación Social (07DPR3459F)</t>
  </si>
  <si>
    <t>Primaria Manuel Ávila Camacho (07DPR3421T)</t>
  </si>
  <si>
    <t>Huixtán</t>
  </si>
  <si>
    <t>Primaria Melchor Ocampo (07DPR1763B)</t>
  </si>
  <si>
    <t>Primaria México Libre (07DPR3583E)</t>
  </si>
  <si>
    <t>Primaria Miguel Hidalgo y Costilla (07DPR3450O)</t>
  </si>
  <si>
    <t>Primaria Narciso Mendoza (07DPR1276K)</t>
  </si>
  <si>
    <t>Primaria Niño Artillero (07DPR0148I)</t>
  </si>
  <si>
    <t>Primaria Niños Héroes de Chapultepec (07DPR0325W)</t>
  </si>
  <si>
    <t>Primaria Niños Héroes de Chapultepec (07DPR1386Q)</t>
  </si>
  <si>
    <t>Primaria Niños Héroes de Chapultepec (07DPR3113N)</t>
  </si>
  <si>
    <t>Primaria Niños Héroes de Chapultepec (07DPR3457H)</t>
  </si>
  <si>
    <t>Siltepec</t>
  </si>
  <si>
    <t>Primaria Pedro Moreno (07DPB0390V)</t>
  </si>
  <si>
    <t>Primaria Plan de Ayala (07EPR0181P)</t>
  </si>
  <si>
    <t>Primaria Rafael Ramírez Castañeda (07DPR3400G)</t>
  </si>
  <si>
    <t>Primaria Reforma (07DPB0530E)</t>
  </si>
  <si>
    <t>Primaria Revolución Mexicana (07EPR0059O)</t>
  </si>
  <si>
    <t>Primaria Ricardo Flores Magón (07DPB2041C)</t>
  </si>
  <si>
    <t>Primaria Rodulfo Figueroa Esquinca (07EPR0206H)</t>
  </si>
  <si>
    <t>Primaria Rosario Castellanos Figueroa (07DPB0803E)</t>
  </si>
  <si>
    <t>Primaria Rosario Castellanos Figueroa (07DPB3304C)</t>
  </si>
  <si>
    <t>Primaria Rosario Pimentel Martínez (07DPR4841J)</t>
  </si>
  <si>
    <t>Primaria Tipo Hidalgo (07EPR0173G)</t>
  </si>
  <si>
    <t>Primaria Vicente Ramón Guerrero Saldaña (07DPB0334C)</t>
  </si>
  <si>
    <t>Francisco León</t>
  </si>
  <si>
    <t>Primaria Voz de Mi Patria (07DPB0727P)</t>
  </si>
  <si>
    <t>Secundaria General Francisco González Bocanegra (07DES0050R)</t>
  </si>
  <si>
    <t>Secundaria José María Morelos y Pavón (07DES0013N)</t>
  </si>
  <si>
    <t>Secundaria José Vasconcelos Calderón (07DES0009A)</t>
  </si>
  <si>
    <t>Suchiate</t>
  </si>
  <si>
    <t>Secundaria Técnica No. 7 (07DST0007V)</t>
  </si>
  <si>
    <t>Secundaria Técnica No. 39 (07DST0039N)</t>
  </si>
  <si>
    <t>Juárez</t>
  </si>
  <si>
    <t>Secundaria Técnica No. 45 (07DST0045Y)</t>
  </si>
  <si>
    <t>Tapilula</t>
  </si>
  <si>
    <t>Secundaria Técnica No. 124 (07DST0127H)</t>
  </si>
  <si>
    <t>San Andrés Duraznal</t>
  </si>
  <si>
    <t>Telesecundaria No. 17 Jaime Sabines Gutiérrez (07ETV0015Q)</t>
  </si>
  <si>
    <t>Telesecundaria No. 45 José Emilio Grajales Moguel (07ETV0020B)</t>
  </si>
  <si>
    <t>Telesecundaria No. 66 Niños Héroes de Chapultepec (07ETV0026W)</t>
  </si>
  <si>
    <t>Telesecundaria No. 139 Justo Sierra Méndez (07ETV0052U)</t>
  </si>
  <si>
    <t>Telesecundaria No. 440 (07ETV0449C)</t>
  </si>
  <si>
    <t>Telesecundaria No. 647 Venustiano Carranza Garza (07ETV0667Q)</t>
  </si>
  <si>
    <t>Telesecundaria No. 724 Rosario Castellanos Figueroa (07ETV0732Z)</t>
  </si>
  <si>
    <t>Telesecundaria No. 819 (07ETV0842F)</t>
  </si>
  <si>
    <t>Ixtapa</t>
  </si>
  <si>
    <t>Telesecundaria No. 978 Jaime Sabines Gutiérrez (07ETV0991N)</t>
  </si>
  <si>
    <t>Telesecundaria No. 1004 Rafael Ramírez Castañeda (07ETV1006P)</t>
  </si>
  <si>
    <t>Telesecundaria No. 1054 Tierra y Libertad (07ETV1077J)</t>
  </si>
  <si>
    <t>Telesecundaria No. 1069 Francisco Villa (07ETV1090D)</t>
  </si>
  <si>
    <t>Telesecundaria No. 1108 Moisés Sáenz Garza (07ETV1119S)</t>
  </si>
  <si>
    <t>Telesecundaria No. 1174 Rosario Castellanos Figueroa (07ETV1197W)</t>
  </si>
  <si>
    <t>Frontera Comalapa</t>
  </si>
  <si>
    <t>Telesecundaria No. 1179 Benito Juárez García (07ETV1202R)</t>
  </si>
  <si>
    <t>Telesecundaria No. 1441 Leona Vicario (07ETV1464B)</t>
  </si>
  <si>
    <t>I0080</t>
  </si>
  <si>
    <t>FAM Infraestructura Educativa Media Superior</t>
  </si>
  <si>
    <t>COBACH No. 236 Tuxtla Poniente (07ECB0115L)</t>
  </si>
  <si>
    <t>CECyT No. 34 Tuxtla Gutiérrez (07ETC0036O)</t>
  </si>
  <si>
    <t>CECyT No. 47 Estación Huehuetán (07ETC0049S)</t>
  </si>
  <si>
    <t>I008B</t>
  </si>
  <si>
    <t>FAM Certificados de Infraestructura Media Superior</t>
  </si>
  <si>
    <t>COBACH No. 228 Cintalapa de Figueroa (07ECB0101I)</t>
  </si>
  <si>
    <t>Centro de Capacitación Tapachula de Córdova y Ordoñez (07EIC0001C)</t>
  </si>
  <si>
    <t>Plantel CONALEP No. 69 Palenque (07DPT0009W)</t>
  </si>
  <si>
    <t>I008C</t>
  </si>
  <si>
    <t>FAM Infraestructura Educativa Superior</t>
  </si>
  <si>
    <t>Terminación del edificio de aulas, laboratorios y talleres en campus Universitario UNICACH (07ESU0028F)</t>
  </si>
  <si>
    <t>Terminación del edificio "B" para el Instituto de Investigación en Gestión de Riesgo y Cambio Climático, sede Tuxtla Gutiérrez de la UNICACH (2a. Etapa) (07ESU00043Y)</t>
  </si>
  <si>
    <t>I008E</t>
  </si>
  <si>
    <t>FAM Certificados de Infraestructura Superior</t>
  </si>
  <si>
    <t>Construcción en obra exterior de la Universidad Politécnica de Tapachula (07EPO0002Q)</t>
  </si>
  <si>
    <t>COMISIÓN DE CAMINOS E INFRAESTRUCTURA HIDRÁULICA</t>
  </si>
  <si>
    <t>Ramo 28 Participaciones a Entidades Federativas y Municipios</t>
  </si>
  <si>
    <t>C0010</t>
  </si>
  <si>
    <t>Fondo General de Participaciones</t>
  </si>
  <si>
    <t>Camino: E.C. Libramiento Sur Poniente – Ejido Hidalgo - Mazatán, tramo: Km. 0+000 - Km. 14+500</t>
  </si>
  <si>
    <t>Mazatán</t>
  </si>
  <si>
    <t>Camino: Pijijiapan - Plan de Ayala, tramo: Km. 0+000 - Km. 11+416; subtramo: Km. 7+000 - Km. 9+000</t>
  </si>
  <si>
    <t>Construcción de la planta de tratamiento de aguas residuales, en la localidad Profesor Roberto Barrios</t>
  </si>
  <si>
    <t>Construcción del camino: Cintalapa - Rafael Cal y Mayor, tramo: Km. 0+000 - Km. 62+000; subtramo: Km. 41+000 = 17+000 - Km. 42+000 = 18+000</t>
  </si>
  <si>
    <t>Construcción del camino: E.C. (Chalchihuitán - Tzacucum) - Balunaco, tramo: Km. 0+000 - Km. 7+904; subtramo: Km. 3+800 - Km. 4+800</t>
  </si>
  <si>
    <t>Chalchihuitán</t>
  </si>
  <si>
    <t>Construcción del camino: El Nance - Puerto Rico, tramo: Km. 27+000 - Km. 32+000; subtramo: Km. 28+000 - Km. 29+000</t>
  </si>
  <si>
    <t>Altamirano</t>
  </si>
  <si>
    <t>Construcción del puente peatonal de 15 M.L. y obras complementarias ubicado en el Km. 15+760 (Rivera de Chalchi) de la carretera La Angostura - San Francisco Pujiltic</t>
  </si>
  <si>
    <t>Construcción del sistema de agua potable, en la localidad Las Ollas (Barrios Yolonbe y Makbilvotik)</t>
  </si>
  <si>
    <t>Construcción del sistema de alcantarillado sanitario, en la localidad Profesor Roberto Barrios</t>
  </si>
  <si>
    <t>Reconstrucción del camino E.C. (Fronteriza del Sur) - Ramal a Frontera Corozal, tramo: Km. 0+000 – Km. 16+600 (T.A.)</t>
  </si>
  <si>
    <t>Reconstrucción del camino rural: E.C. (Suchiapa - Portillo Zaragoza) - Grutas de Guaymas, tramo: Km. 0+000 - Km. 24+000 (T.A.)</t>
  </si>
  <si>
    <t>Reconstrucción del camino rural: E.C. (Tapachula - El Edén - Nueva Alemania) - Ejido 26 de Octubre - San Antonio Chicharras, tramo: Km. 0+000 - Km. 5+800; subtramo: Km. 1+400 - Km. 5+800</t>
  </si>
  <si>
    <t>Reconstrucción del camino: Acala - E.C. (Las Limas - La Angostura), tramo: Km. 0+000 - Km. 9+100 (T.A.)</t>
  </si>
  <si>
    <t>Reconstrucción del camino: Buenos Aires - El Porvenir - La Grandeza, tramo: Km. 0+000 - Km. 54+000 (T.A.)</t>
  </si>
  <si>
    <t>El Porvenir</t>
  </si>
  <si>
    <t>Reconstrucción del camino: Chicomuselo - E.C. (Tuxtla - La Angostura), tramo: Km. 0+000 - Km. 191+000 (T.A.)</t>
  </si>
  <si>
    <t>La Concordia</t>
  </si>
  <si>
    <t>Reconstrucción del camino: E.C. (Arriaga – Tapachula) – Álvaro Obregón - Mazatán, tramo: Km. 0+000 – Km. 13+000, (T.A.)</t>
  </si>
  <si>
    <t>Reconstrucción del camino: E.C. (Larrainzar - Aldama) - Epalchen - Tentic, tramo: Km. 0+000 - Km. 8+580; subtramo: Km. 0+000 - Km. 1+992 (T.A.)</t>
  </si>
  <si>
    <t>Reconstrucción del camino: Ocozocoautla - Domingo Chanona - Villaflores, tramo: Km. 0+000 - Km. 71+300; subtramo: Km. 0+000 - Km. 60+000 (T.A.)</t>
  </si>
  <si>
    <t>Reconstrucción del camino: Rayón - Pantepec - Tapalapa - E.C. (Copainalá - Ocotepec), tramo: Km. 0+000 - Km. 30+400; subtramo: Km. 0+000 - Km. 18+400 (T.A.)</t>
  </si>
  <si>
    <t>Rayón</t>
  </si>
  <si>
    <t>Reconstrucción del camino: Villa Comaltitlán – Vicente Guerrero – Providencia, tramo: Km. 0+000 – Km. 15+900, subtramos: Km. 0+000 – Km. 4+900 (T.A.) y Km. 5+850 – Km. 6+020</t>
  </si>
  <si>
    <t>Villa Comaltitlán</t>
  </si>
  <si>
    <t>Reconstrucción y equipamiento de pozo profundo y línea de conducción de agua, en Tinajab 1 y Tinajab 2 en la cabecera municipal</t>
  </si>
  <si>
    <t>Rehabilitación del camino: Yaalichin al Entronque Camino Yutniontic, tramo: Km. 0+000 - km 5+300 (T.A.)</t>
  </si>
  <si>
    <t>Rehabilitación del sistema de agua potable, en la cabecera municipal</t>
  </si>
  <si>
    <t>Ocotepec</t>
  </si>
  <si>
    <t>C010H</t>
  </si>
  <si>
    <t>Agua Potable, Drenaje y Tratamiento (Rural). Ramo 16 – S074</t>
  </si>
  <si>
    <t>Elaboración del estudio y proyecto ejecutivo del sistema integral de saneamiento de la localidad Nuevo Sonora</t>
  </si>
  <si>
    <t>Elaboración de estudio y proyecto ejecutivo para la construcción del sistema de agua potable en la localidad El Tuzal (Venustiano Carranza)</t>
  </si>
  <si>
    <t>Ramo 16 Medio Ambiente y Recursos Naturales</t>
  </si>
  <si>
    <t>S074A</t>
  </si>
  <si>
    <t>Agua Potable, Drenaje y Tratamiento (Urbano)</t>
  </si>
  <si>
    <t>Ampliación del sistema de alcantarillado sanitario (3a. de 3 Etapas), en la cabecera municipal</t>
  </si>
  <si>
    <t>Construcción (1a. de 2 Etapas) de la rehabilitación y ampliación del sistema de agua potable, de la localidad Frontera Corozal</t>
  </si>
  <si>
    <t>Construcción del sistema de agua potable, en la localidad Carmen Zacatal (Barrio Los Pinos)</t>
  </si>
  <si>
    <t>Construcción de 112 letrinas en la localidad Licenciado José Castillo Tielmans</t>
  </si>
  <si>
    <t>Construcción de 34 sanitarios con biodigestor, en la localidad Najá</t>
  </si>
  <si>
    <t>Construcción de 34 tanques individuales de captación pluvial de ferrocemento, en la localidad Najá</t>
  </si>
  <si>
    <t>Construcción de 53 sanitarios con biodigestor, en la localidad Tzajalchén</t>
  </si>
  <si>
    <t>Construcción de 53 tanques individuales de captación pluvial de ferrocemento, en la localidad Tzajalchén</t>
  </si>
  <si>
    <t>Construcción de 56 sanitarios con biodigestor, en la localidad Stenlejtul</t>
  </si>
  <si>
    <t>Construcción de 56 tanques individuales de captación pluvial de ferrocemento, en la localidad Stenlejtul</t>
  </si>
  <si>
    <t>Construcción de la ampliación y rehabilitación del sistema de agua potable, en la localidad Cerro Norte Don Juan</t>
  </si>
  <si>
    <t>Construcción de la rehabilitación y ampliación del sistema de agua potable, de la localidad Venustiano Carranza</t>
  </si>
  <si>
    <t>Tumbalá</t>
  </si>
  <si>
    <t>Construcción de pozo profundo, tren de descarga y subestación eléctrica, conexión a la línea de conducción existente y tanque superficial de concreto, en la localidad Emiliano Zapata</t>
  </si>
  <si>
    <t>Construcción del sistema de agua potable (2a. de 2 Etapas), en la localidad Siberia</t>
  </si>
  <si>
    <t>Construcción del sistema de agua potable, para el barrio Icalumtic de la localidad Patosil</t>
  </si>
  <si>
    <t>Ramo 23 Provisiones Salariales y Económicas</t>
  </si>
  <si>
    <t>U0930</t>
  </si>
  <si>
    <t>Fondo para Entidades Federativas y Municipios Productores de Hidrocarburos</t>
  </si>
  <si>
    <t>Camino: Est. El Suspiro - Nuevo Nicapa, tramo: Km. 0+000 - Km. 13+600</t>
  </si>
  <si>
    <t>I0030</t>
  </si>
  <si>
    <t>FAIS Entidades (FISE)</t>
  </si>
  <si>
    <t>Construcción de colector sanitario poniente, en la cabecera municipal</t>
  </si>
  <si>
    <t>Construcción de la planta de tratamiento de aguas residuales (3 de 3 etapas), en la cabecera municipal</t>
  </si>
  <si>
    <t>Construcción de la planta de tratamiento de aguas residuales, en la cabecera municipal</t>
  </si>
  <si>
    <t>Construcción de obras complementarias para el sistema de agua potable, en la localidad Joltzemén</t>
  </si>
  <si>
    <t>Construcción de sanitarios con biodigestor, en la localidad Acteal Alto</t>
  </si>
  <si>
    <t>Construcción de tanques individuales de captación pluvial de ferrocemento, en la localidad Acteal Alto</t>
  </si>
  <si>
    <t>Construcción de tanques individuales de captación pluvial de ferrocemento, en la localidad Corralito</t>
  </si>
  <si>
    <t>Construcción del camino: Caseta Cuxtepeques - Ejido Nuevo Paraíso, tramo: Km. 0+000 – Km. 9+300; subtramo: Km. 2+600 – Km. 3+600</t>
  </si>
  <si>
    <t>Construcción del camino: Chimúm´cum - Al Mojón Chamula, tramo: Km. 0+000 – Km. 9+420; subtramo: Km. 3+000 - Km. 4+000</t>
  </si>
  <si>
    <t>Mitontic</t>
  </si>
  <si>
    <t>Construcción del camino: Desvío Salvador - Embarcadero Jericó - Loma Bonita, tramo: Km. 0+000 - Km. 17+200; subtramo: Km. 2+078 - Km. 3+078</t>
  </si>
  <si>
    <t>Construcción del camino: E.C. (Bochil - Luis Espinosa) - Allende Esquipulas, tramo: Km. 0+000 - Km. 21+000; subtramo: Km. 0+500 - Km. 2+000</t>
  </si>
  <si>
    <t>Construcción del camino: E.C. (Bochil - Luis Espinosa) - Garrido Canaval (Chavarría), tramo: Km. 0+000 - Km. 11+000; subtramo: Km. 8+000 - Km. 10+000</t>
  </si>
  <si>
    <t>Construcción del camino: E.C. (Chanal - La Mendoza) - Sakchibalte, tramo: Km. 0+000 - Km. 4+140; subtramo: Km. 2+000 - Km. 4+140</t>
  </si>
  <si>
    <t>Construcción del camino: E.C. (Huixtán - Oxchuc) - Los Ranchos, tramo: Km. 0+000 - Km. 7+500; subtramo: Km. 3+000 - Km. 4+000</t>
  </si>
  <si>
    <t>Construcción del camino: E.C. (Lagos de Montebello - Marqués de Comillas) - Jerusalén - Guadalupe Tepeyac, tramo: Km. 0+000 - Km. 25+000; subtramo: Km. 10+000 - Km. 11+000</t>
  </si>
  <si>
    <t>Construcción del camino: E.C. (Ruinas - Palenque) - Cuauhtémoc Cárdenas, tramo: Km. 0+000 - Km. 5+748.15; subtramo: Km. 3+000 - Km. 4+000</t>
  </si>
  <si>
    <t>Construcción del camino: E.C. (Santa Rosa - Frontera Mexiquito) - Ramal Onilja Tzajalnich, tramo: Km. 0+000 - Km. 4+120; subtramo: Km. 1+000 - Km. 2+000</t>
  </si>
  <si>
    <t>Construcción del camino: E.C. (Simojovel - Huitiupán) - San Rafael; tramo: Km. 0+000 - Km. 12+500; subtramo: Km. 3+000 - Km. 4+000</t>
  </si>
  <si>
    <t>Construcción del camino: E.C. (Suytic – Santo Domingo) – Muctahuitz, tramo: Km. 0+000 – Km. 4+796.10; subtramo: Km. 2+000 - Km. 3+000</t>
  </si>
  <si>
    <t>Construcción del camino: E.C. (Tecpatán - Raudales Malpaso) - Ejido Esperanza de Los Pobres, tramo: Km. 0+000 - Km. 36+000; subtramo: Km. 18+000 - Km. 19+000</t>
  </si>
  <si>
    <t>Construcción del camino: E.C. (Tenejapa - San Juan Cancuc) - Baj´lokilja, tramo: Km. 0+000 - Km. 9+400; subtramo: Km. 5+000 - Km. 6+000</t>
  </si>
  <si>
    <t>Construcción del camino: E.C. (Tenejapa - San Juan Cancuc) - Tzakuiviljok - Los Mangos, tramo: Km. 0+000 - Km. 2+346; subtramo: Km. 0+000 - Km. 1+000</t>
  </si>
  <si>
    <t>Construcción del camino: E.C. (Teopisca - Villa Las Rosas) - Crucero Puerto - San Lázaro, tramo: Km. 0+000 - Km. 12+500; subtramo: Km. 6+000 - Km. 7+000</t>
  </si>
  <si>
    <t>Construcción del camino: E.C. 15+540 (Chalchihuitán - Tzacucum) - Joltealal, tramo: Km. 0+000 - Km. 25+750; subtramo: Km. 5+000 - Km. 6+000</t>
  </si>
  <si>
    <t>Construcción del camino: E.C. Chalam - Chenalhó, tramo: Km. 0+000 - Km. 2+912; subtramo: Km. 1+000 - Km. 2+912</t>
  </si>
  <si>
    <t>Construcción del camino: E.C. Paraíso del Grijalva - Río Jordán, tramo: Km. 0+000 - Km. 7+000; subtramo: Km. 2+000 - Km. 3+000</t>
  </si>
  <si>
    <t>Construcción del camino: E.C. San Francisco - Palestina, tramo: Km. 0+000 - Km.  9+000; subtramo: Km. 4+000 - Km. 5+000</t>
  </si>
  <si>
    <t>Construcción del camino: Ejido Belisario Domínguez - San Antonio Caridad - Crucero Santa Martha, tramo: Km. 0+000 - Km. 7+000; subtramo: Km. 2+000 - Km. 3+000</t>
  </si>
  <si>
    <t>Construcción del camino: El Bosque - Chabajebal, tramo: Km. 0+000 - Km. 12+989; subtramo: Km. 6+000 - Km. 7+000</t>
  </si>
  <si>
    <t>Construcción del camino: Huitiupán - Santa Catarina - Los Naranjos, tramo: Km. 0+000 - Km. 28+900; subtramo: Km. 18+900 - Km. 19+900</t>
  </si>
  <si>
    <t>Construcción del camino: Jaltenango – Querétaro, tramo: Km. 0+000 – Km. 6+000; subtramo: Km. 2+700 - Km. 4+000</t>
  </si>
  <si>
    <t>Construcción del camino: Mozotal - Santo Domingo La Cascada - Llano Grande - Ángel Díaz, - Entronque Parralito, tramo: Km. 0+000 - Km. 19+000; subtramo: Km. 11+000 - Km. 12+000</t>
  </si>
  <si>
    <t>Construcción del camino: Pajalton Bajo - Kotolte, tramo: Km. 0+000 - Km. 2+500; subtramo: Km. 0+000 - Km. 1+000</t>
  </si>
  <si>
    <t>Construcción del camino: Pajaltón Bajo - Naxic, tramo: Km. 0+000 - Km. 2+700; subtramo: Km. 0+000 - Km. 1+000</t>
  </si>
  <si>
    <t>Construcción del camino: Paste - Elambó, tramo: Km. 0+000 - Km. 2+040; subtramo: Km. 1+000 - Km. 2+040</t>
  </si>
  <si>
    <t>Construcción del camino: Pomposo Castellanos - Eloy Borras Aguilar, tramo: Km. 0+000 - Km. 10+200; subtramo: Km. 3+000 - Km. 4+000</t>
  </si>
  <si>
    <t>Construcción del camino: Queshil - San Antonio, tramo: Km. 0+000 - Km. 5+000; subtramo: Km. 1+500 - Km. 2+500</t>
  </si>
  <si>
    <t>Construcción del camino: Saclamantón - Joltzemen, tramo: Km. 0+000 - Km. 1+822.157; subtramo: Km. 0+000 - Km. 1+000</t>
  </si>
  <si>
    <t>Construcción del camino: Saclum - Tzizim, tramo: Km. 15+000 - Km. 26+320; subtramo: Km. 19+000 - Km. 20+000</t>
  </si>
  <si>
    <t>Construcción del camino: San Fernando - Colonia Cuauhtémoc, tramo: Km. 0+000 - Km. 9+000; subtramo: Km. 2+000 - Km. 4+000</t>
  </si>
  <si>
    <t>Construcción del camino: San Fernando - Monterrey - Las Maravillas, tramo: Km. 0+000 - Km. 20+000; subtramo: Km. 9+000 - Km. 10+000</t>
  </si>
  <si>
    <t>Construcción del camino: San Isidro - Isla San José, tramo: Km. 0+000 - Km. 15+000; subtramo: Km. 10+000 - Km. 11+000</t>
  </si>
  <si>
    <t>Construcción del camino: San José el Contento - Sibaca - Guaquitepec, tramo: Km. 0+000 - Km. 28+713.50; subtramo: Km. 19+000 - Km. 20+000</t>
  </si>
  <si>
    <t>Chilón</t>
  </si>
  <si>
    <t>Construcción del camino: San Miguel La Sardina - Adolfo Ruiz Cortines; tramo: Km. 0+000 - Km. 6+000; subtramo: Km. 2+000 - Km. 3+000</t>
  </si>
  <si>
    <t>Construcción del camino: Santa Rosa - Frontera Mexiquito, tramo: Km. 10+000 - Km. 21+260; subtramo: Km. 17+200 - Km. 18+200</t>
  </si>
  <si>
    <t>Construcción del camino: Siltepec - Vega Rosario (Vega del Rosario) - Maíz Blanco, tramo: Km. 0+000 - Km. 22+000; subtramo: Km. 4+000 - Km. 5+000</t>
  </si>
  <si>
    <t>Construcción del camino: Simojovel - Pueblo Nuevo Sitala; tramo: Km. 20+000 - Km. 37+000; subtramo: Km. 21+000 - Km. 22+000</t>
  </si>
  <si>
    <t>Construcción del camino: Solosuchiapa - Álvaro Obregón, tramo: Km. 0+000 - Km. 8+500; subtramo: Km. 1+000 - Km. 2+000</t>
  </si>
  <si>
    <t>Solosuchiapa</t>
  </si>
  <si>
    <t>Construcción del camino: Tecpatán - San José Cushipac; tramo: Km. 0+000 - Km. 5+472.04; subtramo: Km. 1+000 - Km. 2+000</t>
  </si>
  <si>
    <t>Construcción del camino: Tres Cerros - Miguel Utrilla (Los Chorros) - Majomut - E.C. Km. 22+000 (Chenalhó - Pantelhó), tramo: Km. 0+000 - Km. 8+369.50; subtramo: Km. 3+200 - Km. 4+200</t>
  </si>
  <si>
    <t>Construcción del camino: Yakampot - E.C. Yaalchitom, tramo: Km. 0+000 - Km. 27+100; subtramo: Km. 15+795 - Km. 16+795</t>
  </si>
  <si>
    <t>Construcción del puente vehicular S/N de 20.00 M.L. ubicado en el Km. 3+960, sobre el camino: Rincón Chamula - San Felipe</t>
  </si>
  <si>
    <t>Rincón Chamula San Pedro</t>
  </si>
  <si>
    <t>Construcción del puente vehicular sobre el río Yaxgemel de 35.00 m.l., ubicado en el Km. 1+980, sobre el camino: Ejido Puebla - Ejido Miguel Utrilla Los Chorros</t>
  </si>
  <si>
    <t>Construcción del sistema de agua potable, en la localidad Chilimjoveltic</t>
  </si>
  <si>
    <t>Construcción del sistema de alcantarillado sanitario y saneamiento, en la localidad Ukumtic (Barrio Tontic y barrio Jechvotic)</t>
  </si>
  <si>
    <t>Construcción del sistema de alcantarillado sanitario, en la localidad Chiquinshulum</t>
  </si>
  <si>
    <t>Pavimentación con concreto mixto del camino: Rincón Chamula - La Florida, tramo: Km. 0+000 - Km. 5+500; subtramo: Km. 3+250 - Km. 4+200</t>
  </si>
  <si>
    <t>Rehabilitación del camino: Altamirano - Comitán, tramo: Km. 0+000 - Km. 66+000, subtramo: Km. 0+000 - Km. 12+000 (T.A.)</t>
  </si>
  <si>
    <t>Rehabilitación del camino: Benito Juárez - Salvador Urbina - Crucero el Coco - Unión Roja, tramo: Km. 0+000 - Km. 10+200 (T.A.)</t>
  </si>
  <si>
    <t>Rehabilitación del camino: E.C. (Cacahoatán - Unión Juárez) - San Jerónimo - Once de Abril, tramo: Km. 0+000 - Km. 1+200 (T.A.)</t>
  </si>
  <si>
    <t>Rehabilitación del camino: E.C. Km. 161.3 (Pueblo Nuevo - Rincón Chamula) - San Felipe, tramo: Km. 0+000 - Km. 5+600 (T.A.)</t>
  </si>
  <si>
    <t>Rehabilitación del camino: Estación Palenque - La Libertad, tramo: Km. 0+000 - Km. 37+300; subtramo: Km. 33+000 - Km. 37+300 (T.A.)</t>
  </si>
  <si>
    <t>La Libertad</t>
  </si>
  <si>
    <t>Rehabilitación del camino: Ixhuatán - Santa Anita, tramo: Km. 0+000 – Km. 8+400 (T.A.)</t>
  </si>
  <si>
    <t>Rehabilitación del camino: Petalcingo - Sabanilla, tramo: Km. 0+000 - Km. 30+000 (T.A.)</t>
  </si>
  <si>
    <t>Sabanilla</t>
  </si>
  <si>
    <t>Rehabilitación del camino: Temo - Yajalón - Tila - El Limar, tramo: Km. 0+000 - Km. 86+700; subtramo: Km. 40+000 - Km. 86+700 (T.A.)</t>
  </si>
  <si>
    <t>Rehabilitación del camino: Tres Cruces - Bautista Chico, tramo: Km. 0+000 - Km. 1+020</t>
  </si>
  <si>
    <t>Rehabilitación del camino: Villa Corzo - Monterrey, tramo: Km. 0+000 - Km. 19+200; subtramo: Km. 10+000 - Km. 19+200 (T.A.)</t>
  </si>
  <si>
    <t>Rehabilitación del camino: Yajalón - Lázaro Cárdenas, tramo: Km. 0+000 - Km. 6+500; subtramo: Km. 2+000 - Km. 6+500 (T.A.)</t>
  </si>
  <si>
    <t>Yajalón</t>
  </si>
  <si>
    <t>Rehabilitación del sistema múltiple de agua potable, en 13 localidades</t>
  </si>
  <si>
    <t>I003B</t>
  </si>
  <si>
    <t>Agua Potable, Drenaje y Tratamiento (Urbano). Ramo 16 – S074</t>
  </si>
  <si>
    <t>I003C</t>
  </si>
  <si>
    <t>I0120</t>
  </si>
  <si>
    <t>FAFEF</t>
  </si>
  <si>
    <t>Construcción del camino: E.C. 138+960 (San Cristóbal de las Casas - Comitán) - Ranchería Santa Rosa, tramo: Km. 0+000 - Km. 12+000; subtramo: Km. 3+000 - Km. 4+000.</t>
  </si>
  <si>
    <t>Construcción del camino: E.C. Km. 10+000 del tramo: (Cruztón - Las Ollas) - Chilimjoveltic, tramo: Km. 0+000 – Km. 8+640, subtramos: Km. 3+750 - Km. 6+650 y del Km. 7+200 - Km. 8+640.</t>
  </si>
  <si>
    <t>Construcción del sistema de alcantarillado sanitario, en la localidad La Caridad</t>
  </si>
  <si>
    <t>Reconstrucción del camino rural: E.C. (Tapachula - El Edén - Nueva Alemania) - San José Reforma, tramo: Km. 0+000 - Km. 4+600; subtramo: Km. 1+400 - Km. 4+600</t>
  </si>
  <si>
    <t>Reconstrucción del camino: Ángel Albino Corzo - Siltepec, tramo: Km. 0+000 – Km. 103+000; subtramo: Km. 8+000 – Km. 25+000 (T.A.)</t>
  </si>
  <si>
    <t>Reconstrucción del camino: El Porvenir - Siltepec, tramo: Km. 0+000 - Km. 23+000; subtramo: Km. 15+600 - Km. 17+700 (Doce de Abril - Cipreses)</t>
  </si>
  <si>
    <t>I012D</t>
  </si>
  <si>
    <t>I012E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</si>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</sst>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.5"/>
      <color theme="1"/>
      <name val="Arial"/>
      <family val="2"/>
    </font>
    <font>
      <b/>
      <sz val="10"/>
      <color theme="1"/>
      <name val="Arial"/>
      <family val="2"/>
    </font>
    <font>
      <sz val="10"/>
      <color rgb="FF621132"/>
      <name val="Arial"/>
      <family val="2"/>
    </font>
    <font>
      <sz val="10.5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3" borderId="1" xfId="1" applyFont="1" applyFill="1" applyBorder="1" applyAlignment="1">
      <alignment horizontal="center" vertical="center" wrapText="1" readingOrder="1"/>
    </xf>
    <xf numFmtId="0" fontId="9" fillId="3" borderId="2" xfId="1" applyFont="1" applyFill="1" applyBorder="1" applyAlignment="1">
      <alignment horizontal="center" vertical="center" wrapText="1" readingOrder="1"/>
    </xf>
    <xf numFmtId="0" fontId="9" fillId="3" borderId="3" xfId="1" applyFont="1" applyFill="1" applyBorder="1" applyAlignment="1">
      <alignment horizontal="center" vertical="center" wrapText="1" readingOrder="1"/>
    </xf>
    <xf numFmtId="0" fontId="9" fillId="3" borderId="4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9" fillId="3" borderId="6" xfId="1" applyFont="1" applyFill="1" applyBorder="1" applyAlignment="1">
      <alignment horizontal="center" vertical="center" wrapText="1" readingOrder="1"/>
    </xf>
    <xf numFmtId="0" fontId="9" fillId="3" borderId="7" xfId="1" applyFont="1" applyFill="1" applyBorder="1" applyAlignment="1">
      <alignment horizontal="center" vertical="center" wrapText="1" readingOrder="1"/>
    </xf>
    <xf numFmtId="0" fontId="9" fillId="3" borderId="8" xfId="1" applyFont="1" applyFill="1" applyBorder="1" applyAlignment="1">
      <alignment horizontal="center" vertical="center" wrapText="1" readingOrder="1"/>
    </xf>
    <xf numFmtId="0" fontId="9" fillId="3" borderId="9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9" fillId="3" borderId="10" xfId="1" applyFont="1" applyFill="1" applyBorder="1" applyAlignment="1">
      <alignment horizontal="center" vertical="center" wrapText="1" readingOrder="1"/>
    </xf>
    <xf numFmtId="0" fontId="9" fillId="3" borderId="11" xfId="1" applyFont="1" applyFill="1" applyBorder="1" applyAlignment="1">
      <alignment horizontal="center" vertical="center" wrapText="1" readingOrder="1"/>
    </xf>
    <xf numFmtId="0" fontId="9" fillId="3" borderId="12" xfId="1" applyFont="1" applyFill="1" applyBorder="1" applyAlignment="1">
      <alignment horizontal="center" vertical="center" wrapText="1" readingOrder="1"/>
    </xf>
    <xf numFmtId="0" fontId="9" fillId="3" borderId="12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3" applyNumberFormat="1" applyFont="1" applyBorder="1" applyAlignment="1">
      <alignment horizontal="center" vertical="top"/>
    </xf>
    <xf numFmtId="0" fontId="8" fillId="0" borderId="0" xfId="3" applyFont="1" applyBorder="1" applyAlignment="1">
      <alignment vertical="top"/>
    </xf>
    <xf numFmtId="0" fontId="5" fillId="0" borderId="0" xfId="3" applyFont="1" applyBorder="1" applyAlignment="1">
      <alignment vertical="top"/>
    </xf>
    <xf numFmtId="0" fontId="8" fillId="0" borderId="0" xfId="3" applyFont="1" applyBorder="1" applyAlignment="1">
      <alignment horizontal="center" vertical="top"/>
    </xf>
    <xf numFmtId="0" fontId="7" fillId="0" borderId="0" xfId="3" applyFont="1" applyAlignment="1">
      <alignment vertical="top"/>
    </xf>
    <xf numFmtId="0" fontId="8" fillId="0" borderId="0" xfId="3" applyFont="1" applyAlignment="1">
      <alignment vertical="top"/>
    </xf>
    <xf numFmtId="49" fontId="5" fillId="0" borderId="0" xfId="3" applyNumberFormat="1" applyFont="1" applyBorder="1" applyAlignment="1">
      <alignment horizontal="center" vertical="top"/>
    </xf>
    <xf numFmtId="0" fontId="5" fillId="0" borderId="0" xfId="3" applyFont="1" applyBorder="1" applyAlignment="1">
      <alignment horizontal="center" vertical="top"/>
    </xf>
    <xf numFmtId="164" fontId="10" fillId="0" borderId="0" xfId="3" applyNumberFormat="1" applyFont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164" fontId="10" fillId="0" borderId="0" xfId="3" applyNumberFormat="1" applyFont="1" applyAlignment="1">
      <alignment horizontal="right" vertical="top"/>
    </xf>
    <xf numFmtId="0" fontId="5" fillId="0" borderId="0" xfId="3" applyFont="1" applyAlignment="1">
      <alignment horizontal="center" vertical="top"/>
    </xf>
    <xf numFmtId="49" fontId="5" fillId="0" borderId="0" xfId="3" applyNumberFormat="1" applyFont="1" applyBorder="1" applyAlignment="1">
      <alignment horizontal="left" vertical="top"/>
    </xf>
    <xf numFmtId="49" fontId="8" fillId="0" borderId="0" xfId="3" applyNumberFormat="1" applyFont="1" applyBorder="1" applyAlignment="1">
      <alignment horizontal="justify" vertical="top"/>
    </xf>
    <xf numFmtId="0" fontId="8" fillId="0" borderId="0" xfId="1" applyFont="1" applyBorder="1" applyAlignment="1">
      <alignment horizontal="right" vertical="top"/>
    </xf>
    <xf numFmtId="164" fontId="11" fillId="0" borderId="0" xfId="3" applyNumberFormat="1" applyFont="1" applyBorder="1" applyAlignment="1">
      <alignment horizontal="right" vertical="top"/>
    </xf>
    <xf numFmtId="0" fontId="5" fillId="4" borderId="0" xfId="3" applyFont="1" applyFill="1" applyBorder="1" applyAlignment="1">
      <alignment horizontal="justify" vertical="center"/>
    </xf>
    <xf numFmtId="0" fontId="5" fillId="4" borderId="0" xfId="3" applyFont="1" applyFill="1" applyBorder="1" applyAlignment="1">
      <alignment vertical="center"/>
    </xf>
    <xf numFmtId="0" fontId="5" fillId="4" borderId="0" xfId="3" applyFont="1" applyFill="1" applyBorder="1" applyAlignment="1">
      <alignment horizontal="center" vertical="center"/>
    </xf>
    <xf numFmtId="164" fontId="10" fillId="4" borderId="0" xfId="3" applyNumberFormat="1" applyFont="1" applyFill="1" applyBorder="1" applyAlignment="1">
      <alignment horizontal="right" vertical="top"/>
    </xf>
    <xf numFmtId="1" fontId="10" fillId="4" borderId="0" xfId="3" applyNumberFormat="1" applyFont="1" applyFill="1" applyBorder="1" applyAlignment="1">
      <alignment horizontal="right" vertical="top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49" fontId="5" fillId="0" borderId="0" xfId="3" applyNumberFormat="1" applyFont="1" applyBorder="1" applyAlignment="1">
      <alignment horizontal="left" vertical="top"/>
    </xf>
    <xf numFmtId="1" fontId="5" fillId="0" borderId="0" xfId="3" applyNumberFormat="1" applyFont="1" applyBorder="1" applyAlignment="1">
      <alignment horizontal="right" vertical="top"/>
    </xf>
    <xf numFmtId="49" fontId="5" fillId="0" borderId="0" xfId="3" applyNumberFormat="1" applyFont="1" applyBorder="1" applyAlignment="1">
      <alignment horizontal="justify" vertical="top" wrapText="1"/>
    </xf>
    <xf numFmtId="0" fontId="4" fillId="0" borderId="0" xfId="3" applyFont="1" applyAlignment="1">
      <alignment vertical="top"/>
    </xf>
    <xf numFmtId="0" fontId="5" fillId="0" borderId="0" xfId="3" applyFont="1" applyAlignment="1">
      <alignment vertical="top"/>
    </xf>
    <xf numFmtId="0" fontId="5" fillId="5" borderId="0" xfId="3" applyFont="1" applyFill="1" applyBorder="1" applyAlignment="1">
      <alignment horizontal="left" vertical="top"/>
    </xf>
    <xf numFmtId="0" fontId="5" fillId="5" borderId="0" xfId="3" applyFont="1" applyFill="1" applyBorder="1" applyAlignment="1">
      <alignment vertical="top"/>
    </xf>
    <xf numFmtId="49" fontId="5" fillId="5" borderId="0" xfId="3" applyNumberFormat="1" applyFont="1" applyFill="1" applyBorder="1" applyAlignment="1">
      <alignment horizontal="center" vertical="top"/>
    </xf>
    <xf numFmtId="0" fontId="5" fillId="5" borderId="0" xfId="3" applyFont="1" applyFill="1" applyBorder="1" applyAlignment="1">
      <alignment horizontal="justify" vertical="top"/>
    </xf>
    <xf numFmtId="0" fontId="8" fillId="5" borderId="0" xfId="3" applyFont="1" applyFill="1" applyBorder="1" applyAlignment="1">
      <alignment horizontal="center" vertical="top"/>
    </xf>
    <xf numFmtId="164" fontId="10" fillId="5" borderId="0" xfId="3" applyNumberFormat="1" applyFont="1" applyFill="1" applyBorder="1" applyAlignment="1">
      <alignment horizontal="right" vertical="top"/>
    </xf>
    <xf numFmtId="1" fontId="10" fillId="5" borderId="0" xfId="3" applyNumberFormat="1" applyFont="1" applyFill="1" applyBorder="1" applyAlignment="1">
      <alignment horizontal="right" vertical="top"/>
    </xf>
    <xf numFmtId="49" fontId="8" fillId="0" borderId="0" xfId="3" applyNumberFormat="1" applyFont="1" applyBorder="1" applyAlignment="1">
      <alignment horizontal="left" vertical="top"/>
    </xf>
    <xf numFmtId="49" fontId="5" fillId="0" borderId="0" xfId="3" applyNumberFormat="1" applyFont="1" applyBorder="1" applyAlignment="1">
      <alignment horizontal="justify" vertical="top" wrapText="1"/>
    </xf>
    <xf numFmtId="49" fontId="8" fillId="0" borderId="0" xfId="3" applyNumberFormat="1" applyFont="1" applyBorder="1" applyAlignment="1">
      <alignment horizontal="justify" vertical="top" wrapText="1"/>
    </xf>
    <xf numFmtId="49" fontId="5" fillId="0" borderId="13" xfId="3" applyNumberFormat="1" applyFont="1" applyBorder="1" applyAlignment="1">
      <alignment horizontal="left" vertical="top"/>
    </xf>
    <xf numFmtId="49" fontId="5" fillId="0" borderId="13" xfId="3" applyNumberFormat="1" applyFont="1" applyBorder="1" applyAlignment="1">
      <alignment horizontal="justify" vertical="top" wrapText="1"/>
    </xf>
    <xf numFmtId="49" fontId="8" fillId="0" borderId="13" xfId="3" applyNumberFormat="1" applyFont="1" applyBorder="1" applyAlignment="1">
      <alignment horizontal="justify" vertical="top" wrapText="1"/>
    </xf>
    <xf numFmtId="0" fontId="5" fillId="0" borderId="13" xfId="3" applyFont="1" applyBorder="1" applyAlignment="1">
      <alignment vertical="top"/>
    </xf>
    <xf numFmtId="0" fontId="8" fillId="0" borderId="13" xfId="3" applyFont="1" applyBorder="1" applyAlignment="1">
      <alignment horizontal="center" vertical="top"/>
    </xf>
    <xf numFmtId="0" fontId="8" fillId="0" borderId="13" xfId="1" applyFont="1" applyBorder="1" applyAlignment="1">
      <alignment horizontal="right" vertical="top"/>
    </xf>
    <xf numFmtId="164" fontId="11" fillId="0" borderId="13" xfId="3" applyNumberFormat="1" applyFont="1" applyBorder="1" applyAlignment="1">
      <alignment horizontal="right" vertical="top"/>
    </xf>
    <xf numFmtId="49" fontId="8" fillId="0" borderId="0" xfId="3" applyNumberFormat="1" applyFont="1" applyBorder="1" applyAlignment="1">
      <alignment horizontal="center" vertical="top"/>
    </xf>
    <xf numFmtId="49" fontId="8" fillId="0" borderId="13" xfId="3" applyNumberFormat="1" applyFont="1" applyBorder="1" applyAlignment="1">
      <alignment horizontal="center" vertical="top"/>
    </xf>
    <xf numFmtId="49" fontId="8" fillId="0" borderId="13" xfId="3" applyNumberFormat="1" applyFont="1" applyBorder="1" applyAlignment="1">
      <alignment horizontal="left" vertical="top"/>
    </xf>
    <xf numFmtId="49" fontId="8" fillId="0" borderId="13" xfId="3" applyNumberFormat="1" applyFont="1" applyBorder="1" applyAlignment="1">
      <alignment horizontal="justify" vertical="top"/>
    </xf>
    <xf numFmtId="0" fontId="8" fillId="0" borderId="13" xfId="3" applyFont="1" applyBorder="1" applyAlignment="1">
      <alignment vertical="top"/>
    </xf>
    <xf numFmtId="0" fontId="8" fillId="0" borderId="0" xfId="3" applyFont="1" applyBorder="1" applyAlignment="1">
      <alignment horizontal="justify" vertical="top"/>
    </xf>
    <xf numFmtId="1" fontId="11" fillId="0" borderId="0" xfId="3" applyNumberFormat="1" applyFont="1" applyBorder="1" applyAlignment="1">
      <alignment horizontal="right" vertical="top"/>
    </xf>
    <xf numFmtId="0" fontId="5" fillId="4" borderId="0" xfId="3" applyFont="1" applyFill="1" applyBorder="1" applyAlignment="1">
      <alignment horizontal="left" vertical="center"/>
    </xf>
    <xf numFmtId="164" fontId="10" fillId="4" borderId="0" xfId="3" applyNumberFormat="1" applyFont="1" applyFill="1" applyBorder="1" applyAlignment="1">
      <alignment horizontal="right" vertical="center"/>
    </xf>
    <xf numFmtId="1" fontId="10" fillId="4" borderId="0" xfId="3" applyNumberFormat="1" applyFont="1" applyFill="1" applyBorder="1" applyAlignment="1">
      <alignment horizontal="right" vertical="center"/>
    </xf>
    <xf numFmtId="164" fontId="11" fillId="0" borderId="0" xfId="3" applyNumberFormat="1" applyFont="1" applyAlignment="1">
      <alignment horizontal="right" vertical="top"/>
    </xf>
    <xf numFmtId="1" fontId="10" fillId="0" borderId="0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/>
    </xf>
    <xf numFmtId="49" fontId="5" fillId="0" borderId="13" xfId="3" applyNumberFormat="1" applyFont="1" applyBorder="1" applyAlignment="1">
      <alignment horizontal="center" vertical="top"/>
    </xf>
    <xf numFmtId="49" fontId="8" fillId="0" borderId="0" xfId="3" applyNumberFormat="1" applyFont="1" applyAlignment="1">
      <alignment horizontal="left" vertical="top"/>
    </xf>
    <xf numFmtId="49" fontId="5" fillId="0" borderId="0" xfId="3" applyNumberFormat="1" applyFont="1" applyAlignment="1">
      <alignment horizontal="center" vertical="top"/>
    </xf>
    <xf numFmtId="49" fontId="8" fillId="0" borderId="0" xfId="3" applyNumberFormat="1" applyFont="1" applyAlignment="1">
      <alignment horizontal="justify" vertical="top"/>
    </xf>
    <xf numFmtId="0" fontId="8" fillId="0" borderId="0" xfId="3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5" fillId="5" borderId="0" xfId="3" applyFont="1" applyFill="1" applyAlignment="1">
      <alignment horizontal="left" vertical="top"/>
    </xf>
    <xf numFmtId="0" fontId="5" fillId="5" borderId="0" xfId="3" applyFont="1" applyFill="1" applyAlignment="1">
      <alignment vertical="top"/>
    </xf>
    <xf numFmtId="49" fontId="5" fillId="5" borderId="0" xfId="3" applyNumberFormat="1" applyFont="1" applyFill="1" applyAlignment="1">
      <alignment horizontal="center" vertical="top"/>
    </xf>
    <xf numFmtId="0" fontId="5" fillId="5" borderId="0" xfId="3" applyFont="1" applyFill="1" applyAlignment="1">
      <alignment horizontal="justify" vertical="top"/>
    </xf>
    <xf numFmtId="0" fontId="8" fillId="5" borderId="0" xfId="3" applyFont="1" applyFill="1" applyAlignment="1">
      <alignment horizontal="center" vertical="top"/>
    </xf>
    <xf numFmtId="1" fontId="10" fillId="5" borderId="0" xfId="3" applyNumberFormat="1" applyFont="1" applyFill="1" applyAlignment="1">
      <alignment horizontal="right" vertical="top"/>
    </xf>
    <xf numFmtId="164" fontId="10" fillId="5" borderId="0" xfId="3" applyNumberFormat="1" applyFont="1" applyFill="1" applyAlignment="1">
      <alignment horizontal="right" vertical="top"/>
    </xf>
    <xf numFmtId="49" fontId="5" fillId="0" borderId="0" xfId="3" applyNumberFormat="1" applyFont="1" applyAlignment="1">
      <alignment horizontal="left" vertical="top"/>
    </xf>
    <xf numFmtId="0" fontId="8" fillId="0" borderId="0" xfId="1" applyFont="1" applyAlignment="1">
      <alignment horizontal="center" vertical="top"/>
    </xf>
    <xf numFmtId="49" fontId="12" fillId="0" borderId="14" xfId="3" applyNumberFormat="1" applyFont="1" applyBorder="1" applyAlignment="1">
      <alignment horizontal="left" vertical="top"/>
    </xf>
    <xf numFmtId="49" fontId="12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DB6A6FB4-9114-40C6-91EB-802E10020A10}"/>
    <cellStyle name="Normal 4 2 2 2 2" xfId="2" xr:uid="{70580B4A-8374-4F67-8017-B260EAFBF7C0}"/>
    <cellStyle name="Normal 6 2 2 2" xfId="3" xr:uid="{081E1BD0-AF31-4CD1-8E7F-0E6984768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8607-D670-4E21-91AD-53C307162045}">
  <dimension ref="A1:P442"/>
  <sheetViews>
    <sheetView showGridLines="0" tabSelected="1" topLeftCell="A429" zoomScaleNormal="100" zoomScaleSheetLayoutView="100" workbookViewId="0">
      <selection sqref="A1:N442"/>
    </sheetView>
  </sheetViews>
  <sheetFormatPr baseColWidth="10" defaultRowHeight="13.5" x14ac:dyDescent="0.25"/>
  <cols>
    <col min="1" max="3" width="2" style="83" customWidth="1"/>
    <col min="4" max="4" width="6.7109375" style="83" customWidth="1"/>
    <col min="5" max="5" width="59.7109375" style="28" customWidth="1"/>
    <col min="6" max="6" width="2.7109375" style="50" customWidth="1"/>
    <col min="7" max="7" width="24.85546875" style="85" bestFit="1" customWidth="1"/>
    <col min="8" max="8" width="15.28515625" style="28" customWidth="1"/>
    <col min="9" max="14" width="14" style="28" customWidth="1"/>
    <col min="15" max="15" width="11.42578125" style="27"/>
    <col min="16" max="16" width="18.42578125" style="28" customWidth="1"/>
    <col min="17" max="16384" width="11.42578125" style="28"/>
  </cols>
  <sheetData>
    <row r="1" spans="1:16" s="3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6" s="3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6" s="3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6" s="6" customFormat="1" ht="15.7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16" s="6" customFormat="1" ht="15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6" s="6" customFormat="1" ht="15.75" customHeight="1" x14ac:dyDescent="0.25">
      <c r="A6" s="7" t="s">
        <v>5</v>
      </c>
      <c r="B6" s="8"/>
      <c r="C6" s="8"/>
      <c r="D6" s="8"/>
      <c r="E6" s="8"/>
      <c r="F6" s="8" t="s">
        <v>6</v>
      </c>
      <c r="G6" s="8"/>
      <c r="H6" s="8" t="s">
        <v>7</v>
      </c>
      <c r="I6" s="8"/>
      <c r="J6" s="8"/>
      <c r="K6" s="8"/>
      <c r="L6" s="8"/>
      <c r="M6" s="8"/>
      <c r="N6" s="9"/>
      <c r="O6" s="5"/>
    </row>
    <row r="7" spans="1:16" s="6" customFormat="1" ht="15.75" customHeight="1" x14ac:dyDescent="0.25">
      <c r="A7" s="10"/>
      <c r="B7" s="11"/>
      <c r="C7" s="11"/>
      <c r="D7" s="11"/>
      <c r="E7" s="11"/>
      <c r="F7" s="11"/>
      <c r="G7" s="11"/>
      <c r="H7" s="12" t="s">
        <v>8</v>
      </c>
      <c r="I7" s="13"/>
      <c r="J7" s="14"/>
      <c r="K7" s="12" t="s">
        <v>9</v>
      </c>
      <c r="L7" s="13"/>
      <c r="M7" s="14"/>
      <c r="N7" s="15" t="s">
        <v>10</v>
      </c>
      <c r="O7" s="5"/>
    </row>
    <row r="8" spans="1:16" s="6" customFormat="1" ht="15.75" customHeight="1" x14ac:dyDescent="0.25">
      <c r="A8" s="10"/>
      <c r="B8" s="11"/>
      <c r="C8" s="11"/>
      <c r="D8" s="11"/>
      <c r="E8" s="11"/>
      <c r="F8" s="11"/>
      <c r="G8" s="11"/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7"/>
      <c r="O8" s="5"/>
    </row>
    <row r="9" spans="1:16" s="22" customFormat="1" ht="59.25" customHeight="1" x14ac:dyDescent="0.25">
      <c r="A9" s="18"/>
      <c r="B9" s="19"/>
      <c r="C9" s="19"/>
      <c r="D9" s="19"/>
      <c r="E9" s="19"/>
      <c r="F9" s="19"/>
      <c r="G9" s="19"/>
      <c r="H9" s="20" t="s">
        <v>17</v>
      </c>
      <c r="I9" s="20" t="s">
        <v>18</v>
      </c>
      <c r="J9" s="20" t="s">
        <v>19</v>
      </c>
      <c r="K9" s="20" t="s">
        <v>20</v>
      </c>
      <c r="L9" s="20" t="s">
        <v>21</v>
      </c>
      <c r="M9" s="20" t="s">
        <v>22</v>
      </c>
      <c r="N9" s="17"/>
      <c r="O9" s="21"/>
    </row>
    <row r="10" spans="1:16" ht="3" customHeight="1" x14ac:dyDescent="0.25">
      <c r="A10" s="23"/>
      <c r="B10" s="23"/>
      <c r="C10" s="23"/>
      <c r="D10" s="23"/>
      <c r="E10" s="24"/>
      <c r="F10" s="25"/>
      <c r="G10" s="26"/>
      <c r="H10" s="24"/>
      <c r="I10" s="24"/>
      <c r="J10" s="24"/>
      <c r="K10" s="24"/>
      <c r="L10" s="24"/>
      <c r="M10" s="24"/>
      <c r="N10" s="24"/>
    </row>
    <row r="11" spans="1:16" s="34" customFormat="1" x14ac:dyDescent="0.25">
      <c r="A11" s="29" t="s">
        <v>10</v>
      </c>
      <c r="B11" s="29"/>
      <c r="C11" s="29"/>
      <c r="D11" s="29"/>
      <c r="E11" s="29"/>
      <c r="F11" s="30"/>
      <c r="G11" s="30"/>
      <c r="H11" s="31">
        <f>SUM(H13,H19,H277)</f>
        <v>371586046</v>
      </c>
      <c r="I11" s="31">
        <f t="shared" ref="I11:N11" si="0">SUM(I13,I19,I277)</f>
        <v>126078716</v>
      </c>
      <c r="J11" s="31">
        <f t="shared" si="0"/>
        <v>247180173</v>
      </c>
      <c r="K11" s="31">
        <f t="shared" si="0"/>
        <v>53860276</v>
      </c>
      <c r="L11" s="31">
        <f t="shared" si="0"/>
        <v>145941635</v>
      </c>
      <c r="M11" s="31">
        <f t="shared" si="0"/>
        <v>914806915</v>
      </c>
      <c r="N11" s="31">
        <f t="shared" si="0"/>
        <v>1859453761</v>
      </c>
      <c r="O11" s="32"/>
      <c r="P11" s="33"/>
    </row>
    <row r="12" spans="1:16" x14ac:dyDescent="0.25">
      <c r="A12" s="23"/>
      <c r="B12" s="23"/>
      <c r="C12" s="35"/>
      <c r="D12" s="23"/>
      <c r="E12" s="36"/>
      <c r="F12" s="25"/>
      <c r="G12" s="26"/>
      <c r="H12" s="37"/>
      <c r="I12" s="37"/>
      <c r="J12" s="37"/>
      <c r="K12" s="37"/>
      <c r="L12" s="37"/>
      <c r="M12" s="37"/>
      <c r="N12" s="38"/>
    </row>
    <row r="13" spans="1:16" s="45" customFormat="1" ht="27" customHeight="1" x14ac:dyDescent="0.25">
      <c r="A13" s="39" t="s">
        <v>23</v>
      </c>
      <c r="B13" s="39"/>
      <c r="C13" s="39"/>
      <c r="D13" s="39"/>
      <c r="E13" s="39"/>
      <c r="F13" s="40"/>
      <c r="G13" s="41"/>
      <c r="H13" s="42">
        <f>SUM(H14)</f>
        <v>236286</v>
      </c>
      <c r="I13" s="43">
        <f t="shared" ref="I13:N16" si="1">SUM(I14)</f>
        <v>0</v>
      </c>
      <c r="J13" s="43">
        <f t="shared" si="1"/>
        <v>0</v>
      </c>
      <c r="K13" s="43">
        <f t="shared" si="1"/>
        <v>0</v>
      </c>
      <c r="L13" s="43">
        <f t="shared" si="1"/>
        <v>0</v>
      </c>
      <c r="M13" s="43">
        <f t="shared" si="1"/>
        <v>0</v>
      </c>
      <c r="N13" s="42">
        <f t="shared" si="1"/>
        <v>236286</v>
      </c>
      <c r="O13" s="44"/>
      <c r="P13" s="33"/>
    </row>
    <row r="14" spans="1:16" x14ac:dyDescent="0.25">
      <c r="A14" s="23"/>
      <c r="B14" s="46" t="s">
        <v>24</v>
      </c>
      <c r="C14" s="46"/>
      <c r="D14" s="46"/>
      <c r="E14" s="46"/>
      <c r="F14" s="25"/>
      <c r="G14" s="26"/>
      <c r="H14" s="31">
        <f>SUM(H15)</f>
        <v>236286</v>
      </c>
      <c r="I14" s="47">
        <f t="shared" si="1"/>
        <v>0</v>
      </c>
      <c r="J14" s="47">
        <f t="shared" si="1"/>
        <v>0</v>
      </c>
      <c r="K14" s="47">
        <f t="shared" si="1"/>
        <v>0</v>
      </c>
      <c r="L14" s="47">
        <f t="shared" si="1"/>
        <v>0</v>
      </c>
      <c r="M14" s="47">
        <f t="shared" si="1"/>
        <v>0</v>
      </c>
      <c r="N14" s="31">
        <f t="shared" si="1"/>
        <v>236286</v>
      </c>
    </row>
    <row r="15" spans="1:16" s="50" customFormat="1" ht="25.5" customHeight="1" x14ac:dyDescent="0.25">
      <c r="A15" s="35"/>
      <c r="B15" s="35"/>
      <c r="C15" s="48" t="s">
        <v>25</v>
      </c>
      <c r="D15" s="48"/>
      <c r="E15" s="48"/>
      <c r="F15" s="25"/>
      <c r="G15" s="30"/>
      <c r="H15" s="31">
        <f>SUM(H16)</f>
        <v>236286</v>
      </c>
      <c r="I15" s="47">
        <f t="shared" si="1"/>
        <v>0</v>
      </c>
      <c r="J15" s="47">
        <f t="shared" si="1"/>
        <v>0</v>
      </c>
      <c r="K15" s="47">
        <f t="shared" si="1"/>
        <v>0</v>
      </c>
      <c r="L15" s="47">
        <f t="shared" si="1"/>
        <v>0</v>
      </c>
      <c r="M15" s="47">
        <f t="shared" si="1"/>
        <v>0</v>
      </c>
      <c r="N15" s="31">
        <f t="shared" si="1"/>
        <v>236286</v>
      </c>
      <c r="O15" s="49"/>
      <c r="P15" s="33"/>
    </row>
    <row r="16" spans="1:16" s="50" customFormat="1" ht="27" customHeight="1" x14ac:dyDescent="0.25">
      <c r="A16" s="51"/>
      <c r="B16" s="51"/>
      <c r="C16" s="52"/>
      <c r="D16" s="53" t="s">
        <v>26</v>
      </c>
      <c r="E16" s="54" t="s">
        <v>27</v>
      </c>
      <c r="F16" s="52"/>
      <c r="G16" s="55"/>
      <c r="H16" s="56">
        <f>SUM(H17)</f>
        <v>236286</v>
      </c>
      <c r="I16" s="57">
        <f t="shared" si="1"/>
        <v>0</v>
      </c>
      <c r="J16" s="57">
        <f t="shared" si="1"/>
        <v>0</v>
      </c>
      <c r="K16" s="57">
        <f t="shared" si="1"/>
        <v>0</v>
      </c>
      <c r="L16" s="57">
        <f t="shared" si="1"/>
        <v>0</v>
      </c>
      <c r="M16" s="57">
        <f t="shared" si="1"/>
        <v>0</v>
      </c>
      <c r="N16" s="56">
        <f t="shared" si="1"/>
        <v>236286</v>
      </c>
      <c r="O16" s="49"/>
    </row>
    <row r="17" spans="1:16" ht="25.5" x14ac:dyDescent="0.25">
      <c r="A17" s="23"/>
      <c r="B17" s="23"/>
      <c r="C17" s="35"/>
      <c r="D17" s="23"/>
      <c r="E17" s="36" t="s">
        <v>28</v>
      </c>
      <c r="F17" s="25"/>
      <c r="G17" s="26" t="s">
        <v>29</v>
      </c>
      <c r="H17" s="38">
        <v>236286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8">
        <f t="shared" ref="N17" si="2">SUM(H17:M17)</f>
        <v>236286</v>
      </c>
    </row>
    <row r="18" spans="1:16" x14ac:dyDescent="0.25">
      <c r="A18" s="23"/>
      <c r="B18" s="23"/>
      <c r="C18" s="35"/>
      <c r="D18" s="23"/>
      <c r="E18" s="36"/>
      <c r="F18" s="25"/>
      <c r="G18" s="26"/>
      <c r="H18" s="37"/>
      <c r="I18" s="37"/>
      <c r="J18" s="37"/>
      <c r="K18" s="37"/>
      <c r="L18" s="37"/>
      <c r="M18" s="37"/>
      <c r="N18" s="38"/>
    </row>
    <row r="19" spans="1:16" s="45" customFormat="1" ht="27" customHeight="1" x14ac:dyDescent="0.25">
      <c r="A19" s="39" t="s">
        <v>30</v>
      </c>
      <c r="B19" s="39"/>
      <c r="C19" s="39"/>
      <c r="D19" s="39"/>
      <c r="E19" s="39"/>
      <c r="F19" s="40"/>
      <c r="G19" s="41"/>
      <c r="H19" s="42">
        <f>SUM(H20)</f>
        <v>239920</v>
      </c>
      <c r="I19" s="42">
        <f t="shared" ref="I19:N20" si="3">SUM(I20)</f>
        <v>126078716</v>
      </c>
      <c r="J19" s="43">
        <f t="shared" si="3"/>
        <v>0</v>
      </c>
      <c r="K19" s="43">
        <f t="shared" si="3"/>
        <v>0</v>
      </c>
      <c r="L19" s="43">
        <f t="shared" si="3"/>
        <v>0</v>
      </c>
      <c r="M19" s="42">
        <f t="shared" si="3"/>
        <v>182417467</v>
      </c>
      <c r="N19" s="42">
        <f t="shared" si="3"/>
        <v>308736103</v>
      </c>
      <c r="O19" s="44"/>
      <c r="P19" s="33"/>
    </row>
    <row r="20" spans="1:16" x14ac:dyDescent="0.25">
      <c r="A20" s="58"/>
      <c r="B20" s="46" t="s">
        <v>31</v>
      </c>
      <c r="C20" s="46"/>
      <c r="D20" s="46"/>
      <c r="E20" s="46"/>
      <c r="F20" s="24"/>
      <c r="G20" s="26"/>
      <c r="H20" s="31">
        <f>SUM(H21)</f>
        <v>239920</v>
      </c>
      <c r="I20" s="31">
        <f t="shared" si="3"/>
        <v>126078716</v>
      </c>
      <c r="J20" s="47">
        <f t="shared" si="3"/>
        <v>0</v>
      </c>
      <c r="K20" s="47">
        <f t="shared" si="3"/>
        <v>0</v>
      </c>
      <c r="L20" s="47">
        <f t="shared" si="3"/>
        <v>0</v>
      </c>
      <c r="M20" s="31">
        <f t="shared" si="3"/>
        <v>182417467</v>
      </c>
      <c r="N20" s="31">
        <f t="shared" si="3"/>
        <v>308736103</v>
      </c>
    </row>
    <row r="21" spans="1:16" s="50" customFormat="1" x14ac:dyDescent="0.25">
      <c r="A21" s="35"/>
      <c r="B21" s="35"/>
      <c r="C21" s="48" t="s">
        <v>32</v>
      </c>
      <c r="D21" s="48"/>
      <c r="E21" s="48"/>
      <c r="F21" s="25"/>
      <c r="G21" s="30"/>
      <c r="H21" s="31">
        <f>SUM(H22,H164,H263,H267,H271,H274)</f>
        <v>239920</v>
      </c>
      <c r="I21" s="31">
        <f t="shared" ref="I21:N21" si="4">SUM(I22,I164,I263,I267,I271,I274)</f>
        <v>126078716</v>
      </c>
      <c r="J21" s="47">
        <f t="shared" si="4"/>
        <v>0</v>
      </c>
      <c r="K21" s="47">
        <f t="shared" si="4"/>
        <v>0</v>
      </c>
      <c r="L21" s="47">
        <f t="shared" si="4"/>
        <v>0</v>
      </c>
      <c r="M21" s="31">
        <f t="shared" si="4"/>
        <v>182417467</v>
      </c>
      <c r="N21" s="31">
        <f t="shared" si="4"/>
        <v>308736103</v>
      </c>
      <c r="O21" s="49"/>
      <c r="P21" s="33"/>
    </row>
    <row r="22" spans="1:16" s="50" customFormat="1" x14ac:dyDescent="0.25">
      <c r="A22" s="51"/>
      <c r="B22" s="51"/>
      <c r="C22" s="52"/>
      <c r="D22" s="53" t="s">
        <v>33</v>
      </c>
      <c r="E22" s="54" t="s">
        <v>34</v>
      </c>
      <c r="F22" s="52"/>
      <c r="G22" s="55"/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6">
        <v>169929556</v>
      </c>
      <c r="N22" s="56">
        <v>169929556</v>
      </c>
      <c r="O22" s="49"/>
    </row>
    <row r="23" spans="1:16" s="50" customFormat="1" x14ac:dyDescent="0.25">
      <c r="A23" s="35"/>
      <c r="B23" s="35"/>
      <c r="C23" s="59"/>
      <c r="D23" s="59"/>
      <c r="E23" s="60" t="s">
        <v>35</v>
      </c>
      <c r="F23" s="25"/>
      <c r="G23" s="26" t="s">
        <v>36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8">
        <v>653913.36</v>
      </c>
      <c r="N23" s="38">
        <f t="shared" ref="N23:N86" si="5">SUM(H23:M23)</f>
        <v>653913.36</v>
      </c>
      <c r="O23" s="49"/>
      <c r="P23" s="33"/>
    </row>
    <row r="24" spans="1:16" s="50" customFormat="1" x14ac:dyDescent="0.25">
      <c r="A24" s="35"/>
      <c r="B24" s="35"/>
      <c r="C24" s="59"/>
      <c r="D24" s="59"/>
      <c r="E24" s="60" t="s">
        <v>37</v>
      </c>
      <c r="F24" s="25"/>
      <c r="G24" s="26" t="s">
        <v>38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8">
        <v>591667.23</v>
      </c>
      <c r="N24" s="38">
        <f t="shared" si="5"/>
        <v>591667.23</v>
      </c>
      <c r="O24" s="49"/>
      <c r="P24" s="33"/>
    </row>
    <row r="25" spans="1:16" s="50" customFormat="1" x14ac:dyDescent="0.25">
      <c r="A25" s="35"/>
      <c r="B25" s="35"/>
      <c r="C25" s="59"/>
      <c r="D25" s="59"/>
      <c r="E25" s="60" t="s">
        <v>39</v>
      </c>
      <c r="F25" s="25"/>
      <c r="G25" s="26" t="s">
        <v>36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8">
        <v>1713752.51</v>
      </c>
      <c r="N25" s="38">
        <f t="shared" si="5"/>
        <v>1713752.51</v>
      </c>
      <c r="O25" s="49"/>
      <c r="P25" s="33"/>
    </row>
    <row r="26" spans="1:16" s="50" customFormat="1" x14ac:dyDescent="0.25">
      <c r="A26" s="35"/>
      <c r="B26" s="35"/>
      <c r="C26" s="59"/>
      <c r="D26" s="59"/>
      <c r="E26" s="60" t="s">
        <v>40</v>
      </c>
      <c r="F26" s="25"/>
      <c r="G26" s="26" t="s">
        <v>41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8">
        <v>1130732.29</v>
      </c>
      <c r="N26" s="38">
        <f t="shared" si="5"/>
        <v>1130732.29</v>
      </c>
      <c r="O26" s="49"/>
      <c r="P26" s="33"/>
    </row>
    <row r="27" spans="1:16" s="50" customFormat="1" x14ac:dyDescent="0.25">
      <c r="A27" s="35"/>
      <c r="B27" s="35"/>
      <c r="C27" s="59"/>
      <c r="D27" s="59"/>
      <c r="E27" s="60" t="s">
        <v>42</v>
      </c>
      <c r="F27" s="25"/>
      <c r="G27" s="26" t="s">
        <v>43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8">
        <v>2216220.17</v>
      </c>
      <c r="N27" s="38">
        <f t="shared" si="5"/>
        <v>2216220.17</v>
      </c>
      <c r="O27" s="49"/>
      <c r="P27" s="33"/>
    </row>
    <row r="28" spans="1:16" s="50" customFormat="1" x14ac:dyDescent="0.25">
      <c r="A28" s="35"/>
      <c r="B28" s="35"/>
      <c r="C28" s="59"/>
      <c r="D28" s="59"/>
      <c r="E28" s="60" t="s">
        <v>44</v>
      </c>
      <c r="F28" s="25"/>
      <c r="G28" s="26" t="s">
        <v>45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8">
        <v>236438.87</v>
      </c>
      <c r="N28" s="38">
        <f t="shared" si="5"/>
        <v>236438.87</v>
      </c>
      <c r="O28" s="49"/>
      <c r="P28" s="33"/>
    </row>
    <row r="29" spans="1:16" s="50" customFormat="1" x14ac:dyDescent="0.25">
      <c r="A29" s="35"/>
      <c r="B29" s="35"/>
      <c r="C29" s="59"/>
      <c r="D29" s="59"/>
      <c r="E29" s="60" t="s">
        <v>46</v>
      </c>
      <c r="F29" s="25"/>
      <c r="G29" s="26" t="s">
        <v>47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8">
        <v>1884730.85</v>
      </c>
      <c r="N29" s="38">
        <f t="shared" si="5"/>
        <v>1884730.85</v>
      </c>
      <c r="O29" s="49"/>
      <c r="P29" s="33"/>
    </row>
    <row r="30" spans="1:16" s="50" customFormat="1" x14ac:dyDescent="0.25">
      <c r="A30" s="35"/>
      <c r="B30" s="35"/>
      <c r="C30" s="59"/>
      <c r="D30" s="59"/>
      <c r="E30" s="60" t="s">
        <v>48</v>
      </c>
      <c r="F30" s="25"/>
      <c r="G30" s="26" t="s">
        <v>49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8">
        <v>839014.76</v>
      </c>
      <c r="N30" s="38">
        <f t="shared" si="5"/>
        <v>839014.76</v>
      </c>
      <c r="O30" s="49"/>
      <c r="P30" s="33"/>
    </row>
    <row r="31" spans="1:16" s="50" customFormat="1" x14ac:dyDescent="0.25">
      <c r="A31" s="35"/>
      <c r="B31" s="35"/>
      <c r="C31" s="59"/>
      <c r="D31" s="59"/>
      <c r="E31" s="60" t="s">
        <v>50</v>
      </c>
      <c r="F31" s="25"/>
      <c r="G31" s="26" t="s">
        <v>51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8">
        <v>1146969.06</v>
      </c>
      <c r="N31" s="38">
        <f t="shared" si="5"/>
        <v>1146969.06</v>
      </c>
      <c r="O31" s="49"/>
      <c r="P31" s="33"/>
    </row>
    <row r="32" spans="1:16" s="50" customFormat="1" x14ac:dyDescent="0.25">
      <c r="A32" s="35"/>
      <c r="B32" s="35"/>
      <c r="C32" s="59"/>
      <c r="D32" s="59"/>
      <c r="E32" s="60" t="s">
        <v>52</v>
      </c>
      <c r="F32" s="25"/>
      <c r="G32" s="26" t="s">
        <v>53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8">
        <v>1603262.66</v>
      </c>
      <c r="N32" s="38">
        <f t="shared" si="5"/>
        <v>1603262.66</v>
      </c>
      <c r="O32" s="49"/>
      <c r="P32" s="33"/>
    </row>
    <row r="33" spans="1:16" s="50" customFormat="1" x14ac:dyDescent="0.25">
      <c r="A33" s="35"/>
      <c r="B33" s="35"/>
      <c r="C33" s="59"/>
      <c r="D33" s="59"/>
      <c r="E33" s="60" t="s">
        <v>54</v>
      </c>
      <c r="F33" s="25"/>
      <c r="G33" s="26" t="s">
        <v>29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8">
        <v>1138281.3700000001</v>
      </c>
      <c r="N33" s="38">
        <f t="shared" si="5"/>
        <v>1138281.3700000001</v>
      </c>
      <c r="O33" s="49"/>
      <c r="P33" s="33"/>
    </row>
    <row r="34" spans="1:16" s="50" customFormat="1" x14ac:dyDescent="0.25">
      <c r="A34" s="35"/>
      <c r="B34" s="35"/>
      <c r="C34" s="59"/>
      <c r="D34" s="59"/>
      <c r="E34" s="60" t="s">
        <v>55</v>
      </c>
      <c r="F34" s="25"/>
      <c r="G34" s="26" t="s">
        <v>56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8">
        <v>695471.47</v>
      </c>
      <c r="N34" s="38">
        <f t="shared" si="5"/>
        <v>695471.47</v>
      </c>
      <c r="O34" s="49"/>
      <c r="P34" s="33"/>
    </row>
    <row r="35" spans="1:16" s="50" customFormat="1" x14ac:dyDescent="0.25">
      <c r="A35" s="35"/>
      <c r="B35" s="35"/>
      <c r="C35" s="59"/>
      <c r="D35" s="59"/>
      <c r="E35" s="60" t="s">
        <v>57</v>
      </c>
      <c r="F35" s="25"/>
      <c r="G35" s="26" t="s">
        <v>58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8">
        <v>1189521.3400000001</v>
      </c>
      <c r="N35" s="38">
        <f t="shared" si="5"/>
        <v>1189521.3400000001</v>
      </c>
      <c r="O35" s="49"/>
      <c r="P35" s="33"/>
    </row>
    <row r="36" spans="1:16" s="50" customFormat="1" x14ac:dyDescent="0.25">
      <c r="A36" s="35"/>
      <c r="B36" s="35"/>
      <c r="C36" s="59"/>
      <c r="D36" s="59"/>
      <c r="E36" s="60" t="s">
        <v>59</v>
      </c>
      <c r="F36" s="25"/>
      <c r="G36" s="26" t="s">
        <v>60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8">
        <v>366636.07</v>
      </c>
      <c r="N36" s="38">
        <f t="shared" si="5"/>
        <v>366636.07</v>
      </c>
      <c r="O36" s="49"/>
      <c r="P36" s="33"/>
    </row>
    <row r="37" spans="1:16" s="50" customFormat="1" x14ac:dyDescent="0.25">
      <c r="A37" s="35"/>
      <c r="B37" s="35"/>
      <c r="C37" s="59"/>
      <c r="D37" s="59"/>
      <c r="E37" s="60" t="s">
        <v>61</v>
      </c>
      <c r="F37" s="25"/>
      <c r="G37" s="26" t="s">
        <v>62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8">
        <v>1206084.02</v>
      </c>
      <c r="N37" s="38">
        <f t="shared" si="5"/>
        <v>1206084.02</v>
      </c>
      <c r="O37" s="49"/>
      <c r="P37" s="33"/>
    </row>
    <row r="38" spans="1:16" s="50" customFormat="1" x14ac:dyDescent="0.25">
      <c r="A38" s="35"/>
      <c r="B38" s="35"/>
      <c r="C38" s="59"/>
      <c r="D38" s="59"/>
      <c r="E38" s="60" t="s">
        <v>63</v>
      </c>
      <c r="F38" s="25"/>
      <c r="G38" s="26" t="s">
        <v>49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8">
        <v>720649.7</v>
      </c>
      <c r="N38" s="38">
        <f t="shared" si="5"/>
        <v>720649.7</v>
      </c>
      <c r="O38" s="49"/>
      <c r="P38" s="33"/>
    </row>
    <row r="39" spans="1:16" s="50" customFormat="1" x14ac:dyDescent="0.25">
      <c r="A39" s="35"/>
      <c r="B39" s="35"/>
      <c r="C39" s="59"/>
      <c r="D39" s="59"/>
      <c r="E39" s="60" t="s">
        <v>64</v>
      </c>
      <c r="F39" s="25"/>
      <c r="G39" s="26" t="s">
        <v>65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8">
        <v>1126916.51</v>
      </c>
      <c r="N39" s="38">
        <f t="shared" si="5"/>
        <v>1126916.51</v>
      </c>
      <c r="O39" s="49"/>
      <c r="P39" s="33"/>
    </row>
    <row r="40" spans="1:16" s="50" customFormat="1" x14ac:dyDescent="0.25">
      <c r="A40" s="35"/>
      <c r="B40" s="35"/>
      <c r="C40" s="59"/>
      <c r="D40" s="59"/>
      <c r="E40" s="60" t="s">
        <v>66</v>
      </c>
      <c r="F40" s="25"/>
      <c r="G40" s="26" t="s">
        <v>29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8">
        <v>1870836.2</v>
      </c>
      <c r="N40" s="38">
        <f t="shared" si="5"/>
        <v>1870836.2</v>
      </c>
      <c r="O40" s="49"/>
      <c r="P40" s="33"/>
    </row>
    <row r="41" spans="1:16" s="50" customFormat="1" x14ac:dyDescent="0.25">
      <c r="A41" s="35"/>
      <c r="B41" s="35"/>
      <c r="C41" s="59"/>
      <c r="D41" s="59"/>
      <c r="E41" s="60" t="s">
        <v>67</v>
      </c>
      <c r="F41" s="25"/>
      <c r="G41" s="26" t="s">
        <v>68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8">
        <v>1465198.32</v>
      </c>
      <c r="N41" s="38">
        <f t="shared" si="5"/>
        <v>1465198.32</v>
      </c>
      <c r="O41" s="49"/>
      <c r="P41" s="33"/>
    </row>
    <row r="42" spans="1:16" s="50" customFormat="1" x14ac:dyDescent="0.25">
      <c r="A42" s="35"/>
      <c r="B42" s="35"/>
      <c r="C42" s="59"/>
      <c r="D42" s="59"/>
      <c r="E42" s="60" t="s">
        <v>69</v>
      </c>
      <c r="F42" s="25"/>
      <c r="G42" s="26" t="s">
        <v>70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8">
        <v>747012.31</v>
      </c>
      <c r="N42" s="38">
        <f t="shared" si="5"/>
        <v>747012.31</v>
      </c>
      <c r="O42" s="49"/>
      <c r="P42" s="33"/>
    </row>
    <row r="43" spans="1:16" s="50" customFormat="1" x14ac:dyDescent="0.25">
      <c r="A43" s="35"/>
      <c r="B43" s="35"/>
      <c r="C43" s="59"/>
      <c r="D43" s="59"/>
      <c r="E43" s="60" t="s">
        <v>71</v>
      </c>
      <c r="F43" s="25"/>
      <c r="G43" s="26" t="s">
        <v>36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8">
        <v>731772</v>
      </c>
      <c r="N43" s="38">
        <f t="shared" si="5"/>
        <v>731772</v>
      </c>
      <c r="O43" s="49"/>
      <c r="P43" s="33"/>
    </row>
    <row r="44" spans="1:16" s="50" customFormat="1" x14ac:dyDescent="0.25">
      <c r="A44" s="35"/>
      <c r="B44" s="35"/>
      <c r="C44" s="59"/>
      <c r="D44" s="59"/>
      <c r="E44" s="60" t="s">
        <v>72</v>
      </c>
      <c r="F44" s="25"/>
      <c r="G44" s="26" t="s">
        <v>36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8">
        <v>537068.38</v>
      </c>
      <c r="N44" s="38">
        <f t="shared" si="5"/>
        <v>537068.38</v>
      </c>
      <c r="O44" s="49"/>
      <c r="P44" s="33"/>
    </row>
    <row r="45" spans="1:16" s="50" customFormat="1" x14ac:dyDescent="0.25">
      <c r="A45" s="35"/>
      <c r="B45" s="35"/>
      <c r="C45" s="59"/>
      <c r="D45" s="59"/>
      <c r="E45" s="60" t="s">
        <v>73</v>
      </c>
      <c r="F45" s="25"/>
      <c r="G45" s="26" t="s">
        <v>56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8">
        <v>862884.87</v>
      </c>
      <c r="N45" s="38">
        <f t="shared" si="5"/>
        <v>862884.87</v>
      </c>
      <c r="O45" s="49"/>
      <c r="P45" s="33"/>
    </row>
    <row r="46" spans="1:16" s="50" customFormat="1" x14ac:dyDescent="0.25">
      <c r="A46" s="35"/>
      <c r="B46" s="35"/>
      <c r="C46" s="59"/>
      <c r="D46" s="59"/>
      <c r="E46" s="60" t="s">
        <v>74</v>
      </c>
      <c r="F46" s="25"/>
      <c r="G46" s="26" t="s">
        <v>75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8">
        <v>385558.5</v>
      </c>
      <c r="N46" s="38">
        <f t="shared" si="5"/>
        <v>385558.5</v>
      </c>
      <c r="O46" s="49"/>
      <c r="P46" s="33"/>
    </row>
    <row r="47" spans="1:16" s="50" customFormat="1" x14ac:dyDescent="0.25">
      <c r="A47" s="35"/>
      <c r="B47" s="35"/>
      <c r="C47" s="59"/>
      <c r="D47" s="59"/>
      <c r="E47" s="60" t="s">
        <v>76</v>
      </c>
      <c r="F47" s="25"/>
      <c r="G47" s="26" t="s">
        <v>56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8">
        <v>387118.34</v>
      </c>
      <c r="N47" s="38">
        <f t="shared" si="5"/>
        <v>387118.34</v>
      </c>
      <c r="O47" s="49"/>
      <c r="P47" s="33"/>
    </row>
    <row r="48" spans="1:16" s="50" customFormat="1" x14ac:dyDescent="0.25">
      <c r="A48" s="35"/>
      <c r="B48" s="35"/>
      <c r="C48" s="59"/>
      <c r="D48" s="59"/>
      <c r="E48" s="60" t="s">
        <v>77</v>
      </c>
      <c r="F48" s="25"/>
      <c r="G48" s="26" t="s">
        <v>36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8">
        <v>1045258.47</v>
      </c>
      <c r="N48" s="38">
        <f t="shared" si="5"/>
        <v>1045258.47</v>
      </c>
      <c r="O48" s="49"/>
      <c r="P48" s="33"/>
    </row>
    <row r="49" spans="1:16" s="50" customFormat="1" x14ac:dyDescent="0.25">
      <c r="A49" s="35"/>
      <c r="B49" s="35"/>
      <c r="C49" s="59"/>
      <c r="D49" s="59"/>
      <c r="E49" s="60" t="s">
        <v>78</v>
      </c>
      <c r="F49" s="25"/>
      <c r="G49" s="26" t="s">
        <v>29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8">
        <v>549249.29</v>
      </c>
      <c r="N49" s="38">
        <f t="shared" si="5"/>
        <v>549249.29</v>
      </c>
      <c r="O49" s="49"/>
      <c r="P49" s="33"/>
    </row>
    <row r="50" spans="1:16" s="50" customFormat="1" x14ac:dyDescent="0.25">
      <c r="A50" s="35"/>
      <c r="B50" s="35"/>
      <c r="C50" s="59"/>
      <c r="D50" s="59"/>
      <c r="E50" s="60" t="s">
        <v>79</v>
      </c>
      <c r="F50" s="25"/>
      <c r="G50" s="26" t="s">
        <v>80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8">
        <v>1679119.63</v>
      </c>
      <c r="N50" s="38">
        <f t="shared" si="5"/>
        <v>1679119.63</v>
      </c>
      <c r="O50" s="49"/>
      <c r="P50" s="33"/>
    </row>
    <row r="51" spans="1:16" s="50" customFormat="1" x14ac:dyDescent="0.25">
      <c r="A51" s="35"/>
      <c r="B51" s="35"/>
      <c r="C51" s="59"/>
      <c r="D51" s="59"/>
      <c r="E51" s="60" t="s">
        <v>81</v>
      </c>
      <c r="F51" s="25"/>
      <c r="G51" s="26" t="s">
        <v>65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8">
        <v>718674.84</v>
      </c>
      <c r="N51" s="38">
        <f t="shared" si="5"/>
        <v>718674.84</v>
      </c>
      <c r="O51" s="49"/>
      <c r="P51" s="33"/>
    </row>
    <row r="52" spans="1:16" s="50" customFormat="1" x14ac:dyDescent="0.25">
      <c r="A52" s="35"/>
      <c r="B52" s="35"/>
      <c r="C52" s="59"/>
      <c r="D52" s="59"/>
      <c r="E52" s="60" t="s">
        <v>82</v>
      </c>
      <c r="F52" s="25"/>
      <c r="G52" s="26" t="s">
        <v>83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8">
        <v>464751.88</v>
      </c>
      <c r="N52" s="38">
        <f t="shared" si="5"/>
        <v>464751.88</v>
      </c>
      <c r="O52" s="49"/>
      <c r="P52" s="33"/>
    </row>
    <row r="53" spans="1:16" s="50" customFormat="1" x14ac:dyDescent="0.25">
      <c r="A53" s="35"/>
      <c r="B53" s="35"/>
      <c r="C53" s="59"/>
      <c r="D53" s="59"/>
      <c r="E53" s="60" t="s">
        <v>84</v>
      </c>
      <c r="F53" s="25"/>
      <c r="G53" s="26" t="s">
        <v>85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8">
        <v>758423.28</v>
      </c>
      <c r="N53" s="38">
        <f t="shared" si="5"/>
        <v>758423.28</v>
      </c>
      <c r="O53" s="49"/>
      <c r="P53" s="33"/>
    </row>
    <row r="54" spans="1:16" s="50" customFormat="1" x14ac:dyDescent="0.25">
      <c r="A54" s="35"/>
      <c r="B54" s="35"/>
      <c r="C54" s="59"/>
      <c r="D54" s="59"/>
      <c r="E54" s="60" t="s">
        <v>86</v>
      </c>
      <c r="F54" s="25"/>
      <c r="G54" s="26" t="s">
        <v>65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8">
        <v>868254.58</v>
      </c>
      <c r="N54" s="38">
        <f t="shared" si="5"/>
        <v>868254.58</v>
      </c>
      <c r="O54" s="49"/>
      <c r="P54" s="33"/>
    </row>
    <row r="55" spans="1:16" s="50" customFormat="1" x14ac:dyDescent="0.25">
      <c r="A55" s="35"/>
      <c r="B55" s="35"/>
      <c r="C55" s="59"/>
      <c r="D55" s="59"/>
      <c r="E55" s="60" t="s">
        <v>87</v>
      </c>
      <c r="F55" s="25"/>
      <c r="G55" s="26" t="s">
        <v>60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8">
        <v>3276288.26</v>
      </c>
      <c r="N55" s="38">
        <f t="shared" si="5"/>
        <v>3276288.26</v>
      </c>
      <c r="O55" s="49"/>
      <c r="P55" s="33"/>
    </row>
    <row r="56" spans="1:16" s="50" customFormat="1" x14ac:dyDescent="0.25">
      <c r="A56" s="35"/>
      <c r="B56" s="35"/>
      <c r="C56" s="59"/>
      <c r="D56" s="59"/>
      <c r="E56" s="60" t="s">
        <v>88</v>
      </c>
      <c r="F56" s="25"/>
      <c r="G56" s="26" t="s">
        <v>83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8">
        <v>596983.36</v>
      </c>
      <c r="N56" s="38">
        <f t="shared" si="5"/>
        <v>596983.36</v>
      </c>
      <c r="O56" s="49"/>
      <c r="P56" s="33"/>
    </row>
    <row r="57" spans="1:16" s="50" customFormat="1" x14ac:dyDescent="0.25">
      <c r="A57" s="35"/>
      <c r="B57" s="35"/>
      <c r="C57" s="59"/>
      <c r="D57" s="59"/>
      <c r="E57" s="60" t="s">
        <v>89</v>
      </c>
      <c r="F57" s="25"/>
      <c r="G57" s="26" t="s">
        <v>56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8">
        <v>645590.93999999994</v>
      </c>
      <c r="N57" s="38">
        <f t="shared" si="5"/>
        <v>645590.93999999994</v>
      </c>
      <c r="O57" s="49"/>
      <c r="P57" s="33"/>
    </row>
    <row r="58" spans="1:16" s="50" customFormat="1" x14ac:dyDescent="0.25">
      <c r="A58" s="35"/>
      <c r="B58" s="35"/>
      <c r="C58" s="59"/>
      <c r="D58" s="59"/>
      <c r="E58" s="60" t="s">
        <v>90</v>
      </c>
      <c r="F58" s="25"/>
      <c r="G58" s="26" t="s">
        <v>65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8">
        <v>1316766.48</v>
      </c>
      <c r="N58" s="38">
        <f t="shared" si="5"/>
        <v>1316766.48</v>
      </c>
      <c r="O58" s="49"/>
      <c r="P58" s="33"/>
    </row>
    <row r="59" spans="1:16" s="50" customFormat="1" x14ac:dyDescent="0.25">
      <c r="A59" s="35"/>
      <c r="B59" s="35"/>
      <c r="C59" s="59"/>
      <c r="D59" s="59"/>
      <c r="E59" s="60" t="s">
        <v>91</v>
      </c>
      <c r="F59" s="25"/>
      <c r="G59" s="26" t="s">
        <v>92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8">
        <v>1451193.89</v>
      </c>
      <c r="N59" s="38">
        <f t="shared" si="5"/>
        <v>1451193.89</v>
      </c>
      <c r="O59" s="49"/>
      <c r="P59" s="33"/>
    </row>
    <row r="60" spans="1:16" s="50" customFormat="1" x14ac:dyDescent="0.25">
      <c r="A60" s="35"/>
      <c r="B60" s="35"/>
      <c r="C60" s="59"/>
      <c r="D60" s="59"/>
      <c r="E60" s="60" t="s">
        <v>93</v>
      </c>
      <c r="F60" s="25"/>
      <c r="G60" s="26" t="s">
        <v>94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8">
        <v>624306.64</v>
      </c>
      <c r="N60" s="38">
        <f t="shared" si="5"/>
        <v>624306.64</v>
      </c>
      <c r="O60" s="49"/>
      <c r="P60" s="33"/>
    </row>
    <row r="61" spans="1:16" s="50" customFormat="1" x14ac:dyDescent="0.25">
      <c r="A61" s="35"/>
      <c r="B61" s="35"/>
      <c r="C61" s="59"/>
      <c r="D61" s="59"/>
      <c r="E61" s="60" t="s">
        <v>95</v>
      </c>
      <c r="F61" s="25"/>
      <c r="G61" s="26" t="s">
        <v>96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8">
        <v>1386654.2</v>
      </c>
      <c r="N61" s="38">
        <f t="shared" si="5"/>
        <v>1386654.2</v>
      </c>
      <c r="O61" s="49"/>
      <c r="P61" s="33"/>
    </row>
    <row r="62" spans="1:16" s="50" customFormat="1" x14ac:dyDescent="0.25">
      <c r="A62" s="35"/>
      <c r="B62" s="35"/>
      <c r="C62" s="59"/>
      <c r="D62" s="59"/>
      <c r="E62" s="60" t="s">
        <v>97</v>
      </c>
      <c r="F62" s="25"/>
      <c r="G62" s="26" t="s">
        <v>41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8">
        <v>1504472.25</v>
      </c>
      <c r="N62" s="38">
        <f t="shared" si="5"/>
        <v>1504472.25</v>
      </c>
      <c r="O62" s="49"/>
      <c r="P62" s="33"/>
    </row>
    <row r="63" spans="1:16" s="50" customFormat="1" x14ac:dyDescent="0.25">
      <c r="A63" s="35"/>
      <c r="B63" s="35"/>
      <c r="C63" s="59"/>
      <c r="D63" s="59"/>
      <c r="E63" s="60" t="s">
        <v>98</v>
      </c>
      <c r="F63" s="25"/>
      <c r="G63" s="26" t="s">
        <v>56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8">
        <v>1585580.82</v>
      </c>
      <c r="N63" s="38">
        <f t="shared" si="5"/>
        <v>1585580.82</v>
      </c>
      <c r="O63" s="49"/>
      <c r="P63" s="33"/>
    </row>
    <row r="64" spans="1:16" s="50" customFormat="1" x14ac:dyDescent="0.25">
      <c r="A64" s="35"/>
      <c r="B64" s="35"/>
      <c r="C64" s="59"/>
      <c r="D64" s="59"/>
      <c r="E64" s="60" t="s">
        <v>99</v>
      </c>
      <c r="F64" s="25"/>
      <c r="G64" s="26" t="s">
        <v>100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8">
        <v>1496639.85</v>
      </c>
      <c r="N64" s="38">
        <f t="shared" si="5"/>
        <v>1496639.85</v>
      </c>
      <c r="O64" s="49"/>
      <c r="P64" s="33"/>
    </row>
    <row r="65" spans="1:16" s="50" customFormat="1" x14ac:dyDescent="0.25">
      <c r="A65" s="35"/>
      <c r="B65" s="35"/>
      <c r="C65" s="59"/>
      <c r="D65" s="59"/>
      <c r="E65" s="60" t="s">
        <v>101</v>
      </c>
      <c r="F65" s="25"/>
      <c r="G65" s="26" t="s">
        <v>94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8">
        <v>1864376.64</v>
      </c>
      <c r="N65" s="38">
        <f t="shared" si="5"/>
        <v>1864376.64</v>
      </c>
      <c r="O65" s="49"/>
      <c r="P65" s="33"/>
    </row>
    <row r="66" spans="1:16" s="50" customFormat="1" x14ac:dyDescent="0.25">
      <c r="A66" s="35"/>
      <c r="B66" s="35"/>
      <c r="C66" s="59"/>
      <c r="D66" s="59"/>
      <c r="E66" s="60" t="s">
        <v>102</v>
      </c>
      <c r="F66" s="25"/>
      <c r="G66" s="26" t="s">
        <v>103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8">
        <v>1552780.19</v>
      </c>
      <c r="N66" s="38">
        <f t="shared" si="5"/>
        <v>1552780.19</v>
      </c>
      <c r="O66" s="49"/>
      <c r="P66" s="33"/>
    </row>
    <row r="67" spans="1:16" s="50" customFormat="1" x14ac:dyDescent="0.25">
      <c r="A67" s="35"/>
      <c r="B67" s="35"/>
      <c r="C67" s="59"/>
      <c r="D67" s="59"/>
      <c r="E67" s="60" t="s">
        <v>104</v>
      </c>
      <c r="F67" s="25"/>
      <c r="G67" s="26" t="s">
        <v>29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8">
        <v>1094332.8799999999</v>
      </c>
      <c r="N67" s="38">
        <f t="shared" si="5"/>
        <v>1094332.8799999999</v>
      </c>
      <c r="O67" s="49"/>
      <c r="P67" s="33"/>
    </row>
    <row r="68" spans="1:16" s="50" customFormat="1" x14ac:dyDescent="0.25">
      <c r="A68" s="35"/>
      <c r="B68" s="35"/>
      <c r="C68" s="59"/>
      <c r="D68" s="59"/>
      <c r="E68" s="60" t="s">
        <v>105</v>
      </c>
      <c r="F68" s="25"/>
      <c r="G68" s="26" t="s">
        <v>106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8">
        <v>730190.88</v>
      </c>
      <c r="N68" s="38">
        <f t="shared" si="5"/>
        <v>730190.88</v>
      </c>
      <c r="O68" s="49"/>
      <c r="P68" s="33"/>
    </row>
    <row r="69" spans="1:16" s="50" customFormat="1" x14ac:dyDescent="0.25">
      <c r="A69" s="35"/>
      <c r="B69" s="35"/>
      <c r="C69" s="59"/>
      <c r="D69" s="59"/>
      <c r="E69" s="60" t="s">
        <v>107</v>
      </c>
      <c r="F69" s="25"/>
      <c r="G69" s="26" t="s">
        <v>65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8">
        <v>784963.47</v>
      </c>
      <c r="N69" s="38">
        <f t="shared" si="5"/>
        <v>784963.47</v>
      </c>
      <c r="O69" s="49"/>
      <c r="P69" s="33"/>
    </row>
    <row r="70" spans="1:16" s="50" customFormat="1" x14ac:dyDescent="0.25">
      <c r="A70" s="35"/>
      <c r="B70" s="35"/>
      <c r="C70" s="59"/>
      <c r="D70" s="59"/>
      <c r="E70" s="60" t="s">
        <v>108</v>
      </c>
      <c r="F70" s="25"/>
      <c r="G70" s="26" t="s">
        <v>56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8">
        <v>830420.39</v>
      </c>
      <c r="N70" s="38">
        <f t="shared" si="5"/>
        <v>830420.39</v>
      </c>
      <c r="O70" s="49"/>
      <c r="P70" s="33"/>
    </row>
    <row r="71" spans="1:16" s="50" customFormat="1" x14ac:dyDescent="0.25">
      <c r="A71" s="35"/>
      <c r="B71" s="35"/>
      <c r="C71" s="59"/>
      <c r="D71" s="59"/>
      <c r="E71" s="60" t="s">
        <v>109</v>
      </c>
      <c r="F71" s="25"/>
      <c r="G71" s="26" t="s">
        <v>56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8">
        <v>364055.48</v>
      </c>
      <c r="N71" s="38">
        <f t="shared" si="5"/>
        <v>364055.48</v>
      </c>
      <c r="O71" s="49"/>
      <c r="P71" s="33"/>
    </row>
    <row r="72" spans="1:16" s="50" customFormat="1" x14ac:dyDescent="0.25">
      <c r="A72" s="35"/>
      <c r="B72" s="35"/>
      <c r="C72" s="59"/>
      <c r="D72" s="59"/>
      <c r="E72" s="60" t="s">
        <v>110</v>
      </c>
      <c r="F72" s="25"/>
      <c r="G72" s="26" t="s">
        <v>111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8">
        <v>2047889.58</v>
      </c>
      <c r="N72" s="38">
        <f t="shared" si="5"/>
        <v>2047889.58</v>
      </c>
      <c r="O72" s="49"/>
      <c r="P72" s="33"/>
    </row>
    <row r="73" spans="1:16" s="50" customFormat="1" x14ac:dyDescent="0.25">
      <c r="A73" s="35"/>
      <c r="B73" s="35"/>
      <c r="C73" s="59"/>
      <c r="D73" s="59"/>
      <c r="E73" s="60" t="s">
        <v>112</v>
      </c>
      <c r="F73" s="25"/>
      <c r="G73" s="26" t="s">
        <v>51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8">
        <v>520081.96</v>
      </c>
      <c r="N73" s="38">
        <f t="shared" si="5"/>
        <v>520081.96</v>
      </c>
      <c r="O73" s="49"/>
      <c r="P73" s="33"/>
    </row>
    <row r="74" spans="1:16" s="50" customFormat="1" x14ac:dyDescent="0.25">
      <c r="A74" s="35"/>
      <c r="B74" s="35"/>
      <c r="C74" s="59"/>
      <c r="D74" s="59"/>
      <c r="E74" s="60" t="s">
        <v>113</v>
      </c>
      <c r="F74" s="25"/>
      <c r="G74" s="26" t="s">
        <v>114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8">
        <v>985766.66</v>
      </c>
      <c r="N74" s="38">
        <f t="shared" si="5"/>
        <v>985766.66</v>
      </c>
      <c r="O74" s="49"/>
      <c r="P74" s="33"/>
    </row>
    <row r="75" spans="1:16" s="50" customFormat="1" x14ac:dyDescent="0.25">
      <c r="A75" s="35"/>
      <c r="B75" s="35"/>
      <c r="C75" s="59"/>
      <c r="D75" s="59"/>
      <c r="E75" s="60" t="s">
        <v>115</v>
      </c>
      <c r="F75" s="25"/>
      <c r="G75" s="26" t="s">
        <v>116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8">
        <v>1072431.57</v>
      </c>
      <c r="N75" s="38">
        <f t="shared" si="5"/>
        <v>1072431.57</v>
      </c>
      <c r="O75" s="49"/>
      <c r="P75" s="33"/>
    </row>
    <row r="76" spans="1:16" s="50" customFormat="1" x14ac:dyDescent="0.25">
      <c r="A76" s="35"/>
      <c r="B76" s="35"/>
      <c r="C76" s="59"/>
      <c r="D76" s="59"/>
      <c r="E76" s="60" t="s">
        <v>117</v>
      </c>
      <c r="F76" s="25"/>
      <c r="G76" s="26" t="s">
        <v>118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8">
        <v>3248863.99</v>
      </c>
      <c r="N76" s="38">
        <f t="shared" si="5"/>
        <v>3248863.99</v>
      </c>
      <c r="O76" s="49"/>
      <c r="P76" s="33"/>
    </row>
    <row r="77" spans="1:16" s="50" customFormat="1" x14ac:dyDescent="0.25">
      <c r="A77" s="35"/>
      <c r="B77" s="35"/>
      <c r="C77" s="59"/>
      <c r="D77" s="59"/>
      <c r="E77" s="60" t="s">
        <v>119</v>
      </c>
      <c r="F77" s="25"/>
      <c r="G77" s="26" t="s">
        <v>38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8">
        <v>634596.5</v>
      </c>
      <c r="N77" s="38">
        <f t="shared" si="5"/>
        <v>634596.5</v>
      </c>
      <c r="O77" s="49"/>
      <c r="P77" s="33"/>
    </row>
    <row r="78" spans="1:16" s="50" customFormat="1" x14ac:dyDescent="0.25">
      <c r="A78" s="35"/>
      <c r="B78" s="35"/>
      <c r="C78" s="59"/>
      <c r="D78" s="59"/>
      <c r="E78" s="60" t="s">
        <v>120</v>
      </c>
      <c r="F78" s="25"/>
      <c r="G78" s="26" t="s">
        <v>121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8">
        <v>1835803.08</v>
      </c>
      <c r="N78" s="38">
        <f t="shared" si="5"/>
        <v>1835803.08</v>
      </c>
      <c r="O78" s="49"/>
      <c r="P78" s="33"/>
    </row>
    <row r="79" spans="1:16" s="50" customFormat="1" x14ac:dyDescent="0.25">
      <c r="A79" s="35"/>
      <c r="B79" s="35"/>
      <c r="C79" s="59"/>
      <c r="D79" s="59"/>
      <c r="E79" s="60" t="s">
        <v>122</v>
      </c>
      <c r="F79" s="25"/>
      <c r="G79" s="26" t="s">
        <v>51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8">
        <v>3000188.31</v>
      </c>
      <c r="N79" s="38">
        <f t="shared" si="5"/>
        <v>3000188.31</v>
      </c>
      <c r="O79" s="49"/>
      <c r="P79" s="33"/>
    </row>
    <row r="80" spans="1:16" s="50" customFormat="1" x14ac:dyDescent="0.25">
      <c r="A80" s="35"/>
      <c r="B80" s="35"/>
      <c r="C80" s="59"/>
      <c r="D80" s="59"/>
      <c r="E80" s="60" t="s">
        <v>123</v>
      </c>
      <c r="F80" s="25"/>
      <c r="G80" s="26" t="s">
        <v>94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8">
        <v>1370407.68</v>
      </c>
      <c r="N80" s="38">
        <f t="shared" si="5"/>
        <v>1370407.68</v>
      </c>
      <c r="O80" s="49"/>
      <c r="P80" s="33"/>
    </row>
    <row r="81" spans="1:16" s="50" customFormat="1" x14ac:dyDescent="0.25">
      <c r="A81" s="35"/>
      <c r="B81" s="35"/>
      <c r="C81" s="59"/>
      <c r="D81" s="59"/>
      <c r="E81" s="60" t="s">
        <v>124</v>
      </c>
      <c r="F81" s="25"/>
      <c r="G81" s="26" t="s">
        <v>43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8">
        <v>2261943.7599999998</v>
      </c>
      <c r="N81" s="38">
        <f t="shared" si="5"/>
        <v>2261943.7599999998</v>
      </c>
      <c r="O81" s="49"/>
      <c r="P81" s="33"/>
    </row>
    <row r="82" spans="1:16" s="50" customFormat="1" x14ac:dyDescent="0.25">
      <c r="A82" s="35"/>
      <c r="B82" s="35"/>
      <c r="C82" s="59"/>
      <c r="D82" s="59"/>
      <c r="E82" s="60" t="s">
        <v>125</v>
      </c>
      <c r="F82" s="25"/>
      <c r="G82" s="26" t="s">
        <v>85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8">
        <v>902494.58</v>
      </c>
      <c r="N82" s="38">
        <f t="shared" si="5"/>
        <v>902494.58</v>
      </c>
      <c r="O82" s="49"/>
      <c r="P82" s="33"/>
    </row>
    <row r="83" spans="1:16" s="50" customFormat="1" x14ac:dyDescent="0.25">
      <c r="A83" s="35"/>
      <c r="B83" s="35"/>
      <c r="C83" s="59"/>
      <c r="D83" s="59"/>
      <c r="E83" s="60" t="s">
        <v>126</v>
      </c>
      <c r="F83" s="25"/>
      <c r="G83" s="26" t="s">
        <v>47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8">
        <v>1276713.8700000001</v>
      </c>
      <c r="N83" s="38">
        <f t="shared" si="5"/>
        <v>1276713.8700000001</v>
      </c>
      <c r="O83" s="49"/>
      <c r="P83" s="33"/>
    </row>
    <row r="84" spans="1:16" s="50" customFormat="1" x14ac:dyDescent="0.25">
      <c r="A84" s="35"/>
      <c r="B84" s="35"/>
      <c r="C84" s="59"/>
      <c r="D84" s="59"/>
      <c r="E84" s="60" t="s">
        <v>127</v>
      </c>
      <c r="F84" s="25"/>
      <c r="G84" s="26" t="s">
        <v>56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8">
        <v>476324.97</v>
      </c>
      <c r="N84" s="38">
        <f t="shared" si="5"/>
        <v>476324.97</v>
      </c>
      <c r="O84" s="49"/>
      <c r="P84" s="33"/>
    </row>
    <row r="85" spans="1:16" s="50" customFormat="1" x14ac:dyDescent="0.25">
      <c r="A85" s="35"/>
      <c r="B85" s="35"/>
      <c r="C85" s="59"/>
      <c r="D85" s="59"/>
      <c r="E85" s="60" t="s">
        <v>128</v>
      </c>
      <c r="F85" s="25"/>
      <c r="G85" s="26" t="s">
        <v>129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8">
        <v>1241125.79</v>
      </c>
      <c r="N85" s="38">
        <f t="shared" si="5"/>
        <v>1241125.79</v>
      </c>
      <c r="O85" s="49"/>
      <c r="P85" s="33"/>
    </row>
    <row r="86" spans="1:16" s="50" customFormat="1" x14ac:dyDescent="0.25">
      <c r="A86" s="35"/>
      <c r="B86" s="35"/>
      <c r="C86" s="59"/>
      <c r="D86" s="59"/>
      <c r="E86" s="60" t="s">
        <v>130</v>
      </c>
      <c r="F86" s="25"/>
      <c r="G86" s="26" t="s">
        <v>94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8">
        <v>853920.85</v>
      </c>
      <c r="N86" s="38">
        <f t="shared" si="5"/>
        <v>853920.85</v>
      </c>
      <c r="O86" s="49"/>
      <c r="P86" s="33"/>
    </row>
    <row r="87" spans="1:16" s="50" customFormat="1" x14ac:dyDescent="0.25">
      <c r="A87" s="35"/>
      <c r="B87" s="35"/>
      <c r="C87" s="59"/>
      <c r="D87" s="59"/>
      <c r="E87" s="60" t="s">
        <v>131</v>
      </c>
      <c r="F87" s="25"/>
      <c r="G87" s="26" t="s">
        <v>56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8">
        <v>667441.38</v>
      </c>
      <c r="N87" s="38">
        <f t="shared" ref="N87:N150" si="6">SUM(H87:M87)</f>
        <v>667441.38</v>
      </c>
      <c r="O87" s="49"/>
      <c r="P87" s="33"/>
    </row>
    <row r="88" spans="1:16" s="50" customFormat="1" x14ac:dyDescent="0.25">
      <c r="A88" s="35"/>
      <c r="B88" s="35"/>
      <c r="C88" s="59"/>
      <c r="D88" s="59"/>
      <c r="E88" s="60" t="s">
        <v>132</v>
      </c>
      <c r="F88" s="25"/>
      <c r="G88" s="26" t="s">
        <v>133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8">
        <v>1245574.43</v>
      </c>
      <c r="N88" s="38">
        <f t="shared" si="6"/>
        <v>1245574.43</v>
      </c>
      <c r="O88" s="49"/>
      <c r="P88" s="33"/>
    </row>
    <row r="89" spans="1:16" s="50" customFormat="1" x14ac:dyDescent="0.25">
      <c r="A89" s="35"/>
      <c r="B89" s="35"/>
      <c r="C89" s="59"/>
      <c r="D89" s="59"/>
      <c r="E89" s="60" t="s">
        <v>134</v>
      </c>
      <c r="F89" s="25"/>
      <c r="G89" s="26" t="s">
        <v>65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8">
        <v>538139.43999999994</v>
      </c>
      <c r="N89" s="38">
        <f t="shared" si="6"/>
        <v>538139.43999999994</v>
      </c>
      <c r="O89" s="49"/>
      <c r="P89" s="33"/>
    </row>
    <row r="90" spans="1:16" s="50" customFormat="1" x14ac:dyDescent="0.25">
      <c r="A90" s="35"/>
      <c r="B90" s="35"/>
      <c r="C90" s="59"/>
      <c r="D90" s="59"/>
      <c r="E90" s="60" t="s">
        <v>135</v>
      </c>
      <c r="F90" s="25"/>
      <c r="G90" s="26" t="s">
        <v>118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8">
        <v>1128797.69</v>
      </c>
      <c r="N90" s="38">
        <f t="shared" si="6"/>
        <v>1128797.69</v>
      </c>
      <c r="O90" s="49"/>
      <c r="P90" s="33"/>
    </row>
    <row r="91" spans="1:16" s="50" customFormat="1" x14ac:dyDescent="0.25">
      <c r="A91" s="35"/>
      <c r="B91" s="35"/>
      <c r="C91" s="59"/>
      <c r="D91" s="59"/>
      <c r="E91" s="60" t="s">
        <v>136</v>
      </c>
      <c r="F91" s="25"/>
      <c r="G91" s="26" t="s">
        <v>129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8">
        <v>452917.82</v>
      </c>
      <c r="N91" s="38">
        <f t="shared" si="6"/>
        <v>452917.82</v>
      </c>
      <c r="O91" s="49"/>
      <c r="P91" s="33"/>
    </row>
    <row r="92" spans="1:16" s="50" customFormat="1" x14ac:dyDescent="0.25">
      <c r="A92" s="35"/>
      <c r="B92" s="35"/>
      <c r="C92" s="59"/>
      <c r="D92" s="59"/>
      <c r="E92" s="60" t="s">
        <v>137</v>
      </c>
      <c r="F92" s="25"/>
      <c r="G92" s="26" t="s">
        <v>138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8">
        <v>1749356.01</v>
      </c>
      <c r="N92" s="38">
        <f t="shared" si="6"/>
        <v>1749356.01</v>
      </c>
      <c r="O92" s="49"/>
      <c r="P92" s="33"/>
    </row>
    <row r="93" spans="1:16" s="50" customFormat="1" x14ac:dyDescent="0.25">
      <c r="A93" s="61"/>
      <c r="B93" s="61"/>
      <c r="C93" s="62"/>
      <c r="D93" s="62"/>
      <c r="E93" s="63" t="s">
        <v>139</v>
      </c>
      <c r="F93" s="64"/>
      <c r="G93" s="65" t="s">
        <v>36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7">
        <v>1071088.9099999999</v>
      </c>
      <c r="N93" s="67">
        <f t="shared" si="6"/>
        <v>1071088.9099999999</v>
      </c>
      <c r="O93" s="49"/>
      <c r="P93" s="33"/>
    </row>
    <row r="94" spans="1:16" s="50" customFormat="1" x14ac:dyDescent="0.25">
      <c r="A94" s="35"/>
      <c r="B94" s="35"/>
      <c r="C94" s="59"/>
      <c r="D94" s="59"/>
      <c r="E94" s="60" t="s">
        <v>140</v>
      </c>
      <c r="F94" s="25"/>
      <c r="G94" s="26" t="s">
        <v>56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8">
        <v>2268634.6</v>
      </c>
      <c r="N94" s="38">
        <f t="shared" si="6"/>
        <v>2268634.6</v>
      </c>
      <c r="O94" s="49"/>
      <c r="P94" s="33"/>
    </row>
    <row r="95" spans="1:16" s="50" customFormat="1" x14ac:dyDescent="0.25">
      <c r="A95" s="35"/>
      <c r="B95" s="35"/>
      <c r="C95" s="59"/>
      <c r="D95" s="59"/>
      <c r="E95" s="60" t="s">
        <v>141</v>
      </c>
      <c r="F95" s="25"/>
      <c r="G95" s="26" t="s">
        <v>36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8">
        <v>2082161.58</v>
      </c>
      <c r="N95" s="38">
        <f t="shared" si="6"/>
        <v>2082161.58</v>
      </c>
      <c r="O95" s="49"/>
      <c r="P95" s="33"/>
    </row>
    <row r="96" spans="1:16" s="50" customFormat="1" x14ac:dyDescent="0.25">
      <c r="A96" s="35"/>
      <c r="B96" s="35"/>
      <c r="C96" s="59"/>
      <c r="D96" s="59"/>
      <c r="E96" s="60" t="s">
        <v>142</v>
      </c>
      <c r="F96" s="25"/>
      <c r="G96" s="26" t="s">
        <v>65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8">
        <v>1574182.42</v>
      </c>
      <c r="N96" s="38">
        <f t="shared" si="6"/>
        <v>1574182.42</v>
      </c>
      <c r="O96" s="49"/>
      <c r="P96" s="33"/>
    </row>
    <row r="97" spans="1:16" s="50" customFormat="1" x14ac:dyDescent="0.25">
      <c r="A97" s="35"/>
      <c r="B97" s="35"/>
      <c r="C97" s="59"/>
      <c r="D97" s="59"/>
      <c r="E97" s="60" t="s">
        <v>143</v>
      </c>
      <c r="F97" s="25"/>
      <c r="G97" s="26" t="s">
        <v>56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8">
        <v>2163114.52</v>
      </c>
      <c r="N97" s="38">
        <f t="shared" si="6"/>
        <v>2163114.52</v>
      </c>
      <c r="O97" s="49"/>
      <c r="P97" s="33"/>
    </row>
    <row r="98" spans="1:16" s="50" customFormat="1" x14ac:dyDescent="0.25">
      <c r="A98" s="35"/>
      <c r="B98" s="35"/>
      <c r="C98" s="59"/>
      <c r="D98" s="59"/>
      <c r="E98" s="60" t="s">
        <v>144</v>
      </c>
      <c r="F98" s="25"/>
      <c r="G98" s="26" t="s">
        <v>145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8">
        <v>2815913.48</v>
      </c>
      <c r="N98" s="38">
        <f t="shared" si="6"/>
        <v>2815913.48</v>
      </c>
      <c r="O98" s="49"/>
      <c r="P98" s="33"/>
    </row>
    <row r="99" spans="1:16" s="50" customFormat="1" x14ac:dyDescent="0.25">
      <c r="A99" s="35"/>
      <c r="B99" s="35"/>
      <c r="C99" s="59"/>
      <c r="D99" s="59"/>
      <c r="E99" s="60" t="s">
        <v>146</v>
      </c>
      <c r="F99" s="25"/>
      <c r="G99" s="26" t="s">
        <v>68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8">
        <v>672587.43</v>
      </c>
      <c r="N99" s="38">
        <f t="shared" si="6"/>
        <v>672587.43</v>
      </c>
      <c r="O99" s="49"/>
      <c r="P99" s="33"/>
    </row>
    <row r="100" spans="1:16" s="50" customFormat="1" x14ac:dyDescent="0.25">
      <c r="A100" s="35"/>
      <c r="B100" s="35"/>
      <c r="C100" s="59"/>
      <c r="D100" s="59"/>
      <c r="E100" s="60" t="s">
        <v>147</v>
      </c>
      <c r="F100" s="25"/>
      <c r="G100" s="26" t="s">
        <v>148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8">
        <v>590181.02</v>
      </c>
      <c r="N100" s="38">
        <f t="shared" si="6"/>
        <v>590181.02</v>
      </c>
      <c r="O100" s="49"/>
      <c r="P100" s="33"/>
    </row>
    <row r="101" spans="1:16" s="50" customFormat="1" x14ac:dyDescent="0.25">
      <c r="A101" s="35"/>
      <c r="B101" s="35"/>
      <c r="C101" s="59"/>
      <c r="D101" s="59"/>
      <c r="E101" s="60" t="s">
        <v>149</v>
      </c>
      <c r="F101" s="25"/>
      <c r="G101" s="26" t="s">
        <v>133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8">
        <v>681294.27</v>
      </c>
      <c r="N101" s="38">
        <f t="shared" si="6"/>
        <v>681294.27</v>
      </c>
      <c r="O101" s="49"/>
      <c r="P101" s="33"/>
    </row>
    <row r="102" spans="1:16" s="50" customFormat="1" x14ac:dyDescent="0.25">
      <c r="A102" s="35"/>
      <c r="B102" s="35"/>
      <c r="C102" s="59"/>
      <c r="D102" s="59"/>
      <c r="E102" s="60" t="s">
        <v>150</v>
      </c>
      <c r="F102" s="25"/>
      <c r="G102" s="26" t="s">
        <v>151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8">
        <v>993046.15</v>
      </c>
      <c r="N102" s="38">
        <f t="shared" si="6"/>
        <v>993046.15</v>
      </c>
      <c r="O102" s="49"/>
      <c r="P102" s="33"/>
    </row>
    <row r="103" spans="1:16" s="50" customFormat="1" x14ac:dyDescent="0.25">
      <c r="A103" s="35"/>
      <c r="B103" s="35"/>
      <c r="C103" s="59"/>
      <c r="D103" s="59"/>
      <c r="E103" s="60" t="s">
        <v>152</v>
      </c>
      <c r="F103" s="25"/>
      <c r="G103" s="26" t="s">
        <v>65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8">
        <v>905198.47</v>
      </c>
      <c r="N103" s="38">
        <f t="shared" si="6"/>
        <v>905198.47</v>
      </c>
      <c r="O103" s="49"/>
      <c r="P103" s="33"/>
    </row>
    <row r="104" spans="1:16" s="50" customFormat="1" x14ac:dyDescent="0.25">
      <c r="A104" s="35"/>
      <c r="B104" s="35"/>
      <c r="C104" s="59"/>
      <c r="D104" s="59"/>
      <c r="E104" s="60" t="s">
        <v>153</v>
      </c>
      <c r="F104" s="25"/>
      <c r="G104" s="26" t="s">
        <v>148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8">
        <v>624906.92000000004</v>
      </c>
      <c r="N104" s="38">
        <f t="shared" si="6"/>
        <v>624906.92000000004</v>
      </c>
      <c r="O104" s="49"/>
      <c r="P104" s="33"/>
    </row>
    <row r="105" spans="1:16" s="50" customFormat="1" x14ac:dyDescent="0.25">
      <c r="A105" s="35"/>
      <c r="B105" s="35"/>
      <c r="C105" s="59"/>
      <c r="D105" s="59"/>
      <c r="E105" s="60" t="s">
        <v>154</v>
      </c>
      <c r="F105" s="25"/>
      <c r="G105" s="26" t="s">
        <v>133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8">
        <v>1466374.05</v>
      </c>
      <c r="N105" s="38">
        <f t="shared" si="6"/>
        <v>1466374.05</v>
      </c>
      <c r="O105" s="49"/>
      <c r="P105" s="33"/>
    </row>
    <row r="106" spans="1:16" s="50" customFormat="1" x14ac:dyDescent="0.25">
      <c r="A106" s="35"/>
      <c r="B106" s="35"/>
      <c r="C106" s="59"/>
      <c r="D106" s="59"/>
      <c r="E106" s="60" t="s">
        <v>155</v>
      </c>
      <c r="F106" s="25"/>
      <c r="G106" s="26" t="s">
        <v>65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8">
        <v>1063514.3700000001</v>
      </c>
      <c r="N106" s="38">
        <f t="shared" si="6"/>
        <v>1063514.3700000001</v>
      </c>
      <c r="O106" s="49"/>
      <c r="P106" s="33"/>
    </row>
    <row r="107" spans="1:16" s="50" customFormat="1" x14ac:dyDescent="0.25">
      <c r="A107" s="35"/>
      <c r="B107" s="35"/>
      <c r="C107" s="59"/>
      <c r="D107" s="59"/>
      <c r="E107" s="60" t="s">
        <v>156</v>
      </c>
      <c r="F107" s="25"/>
      <c r="G107" s="26" t="s">
        <v>138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8">
        <v>286545.73</v>
      </c>
      <c r="N107" s="38">
        <f t="shared" si="6"/>
        <v>286545.73</v>
      </c>
      <c r="O107" s="49"/>
      <c r="P107" s="33"/>
    </row>
    <row r="108" spans="1:16" s="50" customFormat="1" x14ac:dyDescent="0.25">
      <c r="A108" s="35"/>
      <c r="B108" s="35"/>
      <c r="C108" s="59"/>
      <c r="D108" s="59"/>
      <c r="E108" s="60" t="s">
        <v>157</v>
      </c>
      <c r="F108" s="25"/>
      <c r="G108" s="26" t="s">
        <v>45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8">
        <v>738142.39</v>
      </c>
      <c r="N108" s="38">
        <f t="shared" si="6"/>
        <v>738142.39</v>
      </c>
      <c r="O108" s="49"/>
      <c r="P108" s="33"/>
    </row>
    <row r="109" spans="1:16" s="50" customFormat="1" x14ac:dyDescent="0.25">
      <c r="A109" s="35"/>
      <c r="B109" s="35"/>
      <c r="C109" s="59"/>
      <c r="D109" s="59"/>
      <c r="E109" s="60" t="s">
        <v>158</v>
      </c>
      <c r="F109" s="25"/>
      <c r="G109" s="26" t="s">
        <v>100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8">
        <v>2073069.28</v>
      </c>
      <c r="N109" s="38">
        <f t="shared" si="6"/>
        <v>2073069.28</v>
      </c>
      <c r="O109" s="49"/>
      <c r="P109" s="33"/>
    </row>
    <row r="110" spans="1:16" s="50" customFormat="1" x14ac:dyDescent="0.25">
      <c r="A110" s="35"/>
      <c r="B110" s="35"/>
      <c r="C110" s="59"/>
      <c r="D110" s="59"/>
      <c r="E110" s="60" t="s">
        <v>159</v>
      </c>
      <c r="F110" s="25"/>
      <c r="G110" s="26" t="s">
        <v>151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8">
        <v>1159386.44</v>
      </c>
      <c r="N110" s="38">
        <f t="shared" si="6"/>
        <v>1159386.44</v>
      </c>
      <c r="O110" s="49"/>
      <c r="P110" s="33"/>
    </row>
    <row r="111" spans="1:16" s="50" customFormat="1" x14ac:dyDescent="0.25">
      <c r="A111" s="35"/>
      <c r="B111" s="35"/>
      <c r="C111" s="59"/>
      <c r="D111" s="59"/>
      <c r="E111" s="60" t="s">
        <v>160</v>
      </c>
      <c r="F111" s="25"/>
      <c r="G111" s="26" t="s">
        <v>65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8">
        <v>1691647</v>
      </c>
      <c r="N111" s="38">
        <f t="shared" si="6"/>
        <v>1691647</v>
      </c>
      <c r="O111" s="49"/>
      <c r="P111" s="33"/>
    </row>
    <row r="112" spans="1:16" s="50" customFormat="1" ht="25.5" x14ac:dyDescent="0.25">
      <c r="A112" s="35"/>
      <c r="B112" s="35"/>
      <c r="C112" s="59"/>
      <c r="D112" s="59"/>
      <c r="E112" s="60" t="s">
        <v>161</v>
      </c>
      <c r="F112" s="25"/>
      <c r="G112" s="26" t="s">
        <v>29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8">
        <v>1231836.72</v>
      </c>
      <c r="N112" s="38">
        <f t="shared" si="6"/>
        <v>1231836.72</v>
      </c>
      <c r="O112" s="49"/>
      <c r="P112" s="33"/>
    </row>
    <row r="113" spans="1:16" s="50" customFormat="1" x14ac:dyDescent="0.25">
      <c r="A113" s="35"/>
      <c r="B113" s="35"/>
      <c r="C113" s="59"/>
      <c r="D113" s="59"/>
      <c r="E113" s="60" t="s">
        <v>162</v>
      </c>
      <c r="F113" s="25"/>
      <c r="G113" s="26" t="s">
        <v>36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8">
        <v>3255780.48</v>
      </c>
      <c r="N113" s="38">
        <f t="shared" si="6"/>
        <v>3255780.48</v>
      </c>
      <c r="O113" s="49"/>
      <c r="P113" s="33"/>
    </row>
    <row r="114" spans="1:16" s="50" customFormat="1" x14ac:dyDescent="0.25">
      <c r="A114" s="35"/>
      <c r="B114" s="35"/>
      <c r="C114" s="59"/>
      <c r="D114" s="59"/>
      <c r="E114" s="60" t="s">
        <v>163</v>
      </c>
      <c r="F114" s="25"/>
      <c r="G114" s="26" t="s">
        <v>75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8">
        <v>963918.16</v>
      </c>
      <c r="N114" s="38">
        <f t="shared" si="6"/>
        <v>963918.16</v>
      </c>
      <c r="O114" s="49"/>
      <c r="P114" s="33"/>
    </row>
    <row r="115" spans="1:16" s="50" customFormat="1" x14ac:dyDescent="0.25">
      <c r="A115" s="35"/>
      <c r="B115" s="35"/>
      <c r="C115" s="59"/>
      <c r="D115" s="59"/>
      <c r="E115" s="60" t="s">
        <v>164</v>
      </c>
      <c r="F115" s="25"/>
      <c r="G115" s="26" t="s">
        <v>75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8">
        <v>1407252.95</v>
      </c>
      <c r="N115" s="38">
        <f t="shared" si="6"/>
        <v>1407252.95</v>
      </c>
      <c r="O115" s="49"/>
      <c r="P115" s="33"/>
    </row>
    <row r="116" spans="1:16" s="50" customFormat="1" x14ac:dyDescent="0.25">
      <c r="A116" s="35"/>
      <c r="B116" s="35"/>
      <c r="C116" s="59"/>
      <c r="D116" s="59"/>
      <c r="E116" s="60" t="s">
        <v>165</v>
      </c>
      <c r="F116" s="25"/>
      <c r="G116" s="26" t="s">
        <v>92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8">
        <v>2028899.95</v>
      </c>
      <c r="N116" s="38">
        <f t="shared" si="6"/>
        <v>2028899.95</v>
      </c>
      <c r="O116" s="49"/>
      <c r="P116" s="33"/>
    </row>
    <row r="117" spans="1:16" s="50" customFormat="1" x14ac:dyDescent="0.25">
      <c r="A117" s="35"/>
      <c r="B117" s="35"/>
      <c r="C117" s="59"/>
      <c r="D117" s="59"/>
      <c r="E117" s="60" t="s">
        <v>166</v>
      </c>
      <c r="F117" s="25"/>
      <c r="G117" s="26" t="s">
        <v>29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8">
        <v>3328610.23</v>
      </c>
      <c r="N117" s="38">
        <f t="shared" si="6"/>
        <v>3328610.23</v>
      </c>
      <c r="O117" s="49"/>
      <c r="P117" s="33"/>
    </row>
    <row r="118" spans="1:16" s="50" customFormat="1" x14ac:dyDescent="0.25">
      <c r="A118" s="35"/>
      <c r="B118" s="35"/>
      <c r="C118" s="59"/>
      <c r="D118" s="59"/>
      <c r="E118" s="60" t="s">
        <v>167</v>
      </c>
      <c r="F118" s="25"/>
      <c r="G118" s="26" t="s">
        <v>29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8">
        <v>642968.55000000005</v>
      </c>
      <c r="N118" s="38">
        <f t="shared" si="6"/>
        <v>642968.55000000005</v>
      </c>
      <c r="O118" s="49"/>
      <c r="P118" s="33"/>
    </row>
    <row r="119" spans="1:16" s="50" customFormat="1" x14ac:dyDescent="0.25">
      <c r="A119" s="35"/>
      <c r="B119" s="35"/>
      <c r="C119" s="59"/>
      <c r="D119" s="59"/>
      <c r="E119" s="60" t="s">
        <v>168</v>
      </c>
      <c r="F119" s="25"/>
      <c r="G119" s="26" t="s">
        <v>56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8">
        <v>873690.01</v>
      </c>
      <c r="N119" s="38">
        <f t="shared" si="6"/>
        <v>873690.01</v>
      </c>
      <c r="O119" s="49"/>
      <c r="P119" s="33"/>
    </row>
    <row r="120" spans="1:16" s="50" customFormat="1" x14ac:dyDescent="0.25">
      <c r="A120" s="35"/>
      <c r="B120" s="35"/>
      <c r="C120" s="59"/>
      <c r="D120" s="59"/>
      <c r="E120" s="60" t="s">
        <v>169</v>
      </c>
      <c r="F120" s="25"/>
      <c r="G120" s="26" t="s">
        <v>96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8">
        <v>608493.05000000005</v>
      </c>
      <c r="N120" s="38">
        <f t="shared" si="6"/>
        <v>608493.05000000005</v>
      </c>
      <c r="O120" s="49"/>
      <c r="P120" s="33"/>
    </row>
    <row r="121" spans="1:16" s="50" customFormat="1" x14ac:dyDescent="0.25">
      <c r="A121" s="35"/>
      <c r="B121" s="35"/>
      <c r="C121" s="59"/>
      <c r="D121" s="59"/>
      <c r="E121" s="60" t="s">
        <v>170</v>
      </c>
      <c r="F121" s="25"/>
      <c r="G121" s="26" t="s">
        <v>36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8">
        <v>1633755.15</v>
      </c>
      <c r="N121" s="38">
        <f t="shared" si="6"/>
        <v>1633755.15</v>
      </c>
      <c r="O121" s="49"/>
      <c r="P121" s="33"/>
    </row>
    <row r="122" spans="1:16" s="50" customFormat="1" x14ac:dyDescent="0.25">
      <c r="A122" s="35"/>
      <c r="B122" s="35"/>
      <c r="C122" s="59"/>
      <c r="D122" s="59"/>
      <c r="E122" s="60" t="s">
        <v>171</v>
      </c>
      <c r="F122" s="25"/>
      <c r="G122" s="26" t="s">
        <v>172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8">
        <v>685765.68</v>
      </c>
      <c r="N122" s="38">
        <f t="shared" si="6"/>
        <v>685765.68</v>
      </c>
      <c r="O122" s="49"/>
      <c r="P122" s="33"/>
    </row>
    <row r="123" spans="1:16" s="50" customFormat="1" x14ac:dyDescent="0.25">
      <c r="A123" s="35"/>
      <c r="B123" s="35"/>
      <c r="C123" s="59"/>
      <c r="D123" s="59"/>
      <c r="E123" s="60" t="s">
        <v>173</v>
      </c>
      <c r="F123" s="25"/>
      <c r="G123" s="26" t="s">
        <v>174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8">
        <v>477920.31</v>
      </c>
      <c r="N123" s="38">
        <f t="shared" si="6"/>
        <v>477920.31</v>
      </c>
      <c r="O123" s="49"/>
      <c r="P123" s="33"/>
    </row>
    <row r="124" spans="1:16" s="50" customFormat="1" x14ac:dyDescent="0.25">
      <c r="A124" s="35"/>
      <c r="B124" s="35"/>
      <c r="C124" s="59"/>
      <c r="D124" s="59"/>
      <c r="E124" s="60" t="s">
        <v>175</v>
      </c>
      <c r="F124" s="25"/>
      <c r="G124" s="26" t="s">
        <v>51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8">
        <v>366655.11</v>
      </c>
      <c r="N124" s="38">
        <f t="shared" si="6"/>
        <v>366655.11</v>
      </c>
      <c r="O124" s="49"/>
      <c r="P124" s="33"/>
    </row>
    <row r="125" spans="1:16" s="50" customFormat="1" x14ac:dyDescent="0.25">
      <c r="A125" s="35"/>
      <c r="B125" s="35"/>
      <c r="C125" s="59"/>
      <c r="D125" s="59"/>
      <c r="E125" s="60" t="s">
        <v>176</v>
      </c>
      <c r="F125" s="25"/>
      <c r="G125" s="26" t="s">
        <v>65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8">
        <v>1936672.67</v>
      </c>
      <c r="N125" s="38">
        <f t="shared" si="6"/>
        <v>1936672.67</v>
      </c>
      <c r="O125" s="49"/>
      <c r="P125" s="33"/>
    </row>
    <row r="126" spans="1:16" s="50" customFormat="1" x14ac:dyDescent="0.25">
      <c r="A126" s="35"/>
      <c r="B126" s="35"/>
      <c r="C126" s="59"/>
      <c r="D126" s="59"/>
      <c r="E126" s="60" t="s">
        <v>177</v>
      </c>
      <c r="F126" s="25"/>
      <c r="G126" s="26" t="s">
        <v>178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8">
        <v>242710.71</v>
      </c>
      <c r="N126" s="38">
        <f t="shared" si="6"/>
        <v>242710.71</v>
      </c>
      <c r="O126" s="49"/>
      <c r="P126" s="33"/>
    </row>
    <row r="127" spans="1:16" s="50" customFormat="1" x14ac:dyDescent="0.25">
      <c r="A127" s="35"/>
      <c r="B127" s="35"/>
      <c r="C127" s="59"/>
      <c r="D127" s="59"/>
      <c r="E127" s="60" t="s">
        <v>179</v>
      </c>
      <c r="F127" s="25"/>
      <c r="G127" s="26" t="s">
        <v>29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8">
        <v>1440867.36</v>
      </c>
      <c r="N127" s="38">
        <f t="shared" si="6"/>
        <v>1440867.36</v>
      </c>
      <c r="O127" s="49"/>
      <c r="P127" s="33"/>
    </row>
    <row r="128" spans="1:16" s="50" customFormat="1" x14ac:dyDescent="0.25">
      <c r="A128" s="35"/>
      <c r="B128" s="35"/>
      <c r="C128" s="59"/>
      <c r="D128" s="59"/>
      <c r="E128" s="60" t="s">
        <v>180</v>
      </c>
      <c r="F128" s="25"/>
      <c r="G128" s="26" t="s">
        <v>148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8">
        <v>1296566.96</v>
      </c>
      <c r="N128" s="38">
        <f t="shared" si="6"/>
        <v>1296566.96</v>
      </c>
      <c r="O128" s="49"/>
      <c r="P128" s="33"/>
    </row>
    <row r="129" spans="1:16" s="50" customFormat="1" x14ac:dyDescent="0.25">
      <c r="A129" s="35"/>
      <c r="B129" s="35"/>
      <c r="C129" s="59"/>
      <c r="D129" s="59"/>
      <c r="E129" s="60" t="s">
        <v>181</v>
      </c>
      <c r="F129" s="25"/>
      <c r="G129" s="26" t="s">
        <v>114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8">
        <v>2705231.46</v>
      </c>
      <c r="N129" s="38">
        <f t="shared" si="6"/>
        <v>2705231.46</v>
      </c>
      <c r="O129" s="49"/>
      <c r="P129" s="33"/>
    </row>
    <row r="130" spans="1:16" s="50" customFormat="1" x14ac:dyDescent="0.25">
      <c r="A130" s="35"/>
      <c r="B130" s="35"/>
      <c r="C130" s="59"/>
      <c r="D130" s="59"/>
      <c r="E130" s="60" t="s">
        <v>182</v>
      </c>
      <c r="F130" s="25"/>
      <c r="G130" s="26" t="s">
        <v>172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8">
        <v>1951562.41</v>
      </c>
      <c r="N130" s="38">
        <f t="shared" si="6"/>
        <v>1951562.41</v>
      </c>
      <c r="O130" s="49"/>
      <c r="P130" s="33"/>
    </row>
    <row r="131" spans="1:16" s="50" customFormat="1" x14ac:dyDescent="0.25">
      <c r="A131" s="35"/>
      <c r="B131" s="35"/>
      <c r="C131" s="59"/>
      <c r="D131" s="59"/>
      <c r="E131" s="60" t="s">
        <v>183</v>
      </c>
      <c r="F131" s="25"/>
      <c r="G131" s="26" t="s">
        <v>184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8">
        <v>1071478.25</v>
      </c>
      <c r="N131" s="38">
        <f t="shared" si="6"/>
        <v>1071478.25</v>
      </c>
      <c r="O131" s="49"/>
      <c r="P131" s="33"/>
    </row>
    <row r="132" spans="1:16" s="50" customFormat="1" x14ac:dyDescent="0.25">
      <c r="A132" s="35"/>
      <c r="B132" s="35"/>
      <c r="C132" s="59"/>
      <c r="D132" s="59"/>
      <c r="E132" s="60" t="s">
        <v>185</v>
      </c>
      <c r="F132" s="25"/>
      <c r="G132" s="26" t="s">
        <v>47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8">
        <v>1886132.19</v>
      </c>
      <c r="N132" s="38">
        <f t="shared" si="6"/>
        <v>1886132.19</v>
      </c>
      <c r="O132" s="49"/>
      <c r="P132" s="33"/>
    </row>
    <row r="133" spans="1:16" s="50" customFormat="1" x14ac:dyDescent="0.25">
      <c r="A133" s="35"/>
      <c r="B133" s="35"/>
      <c r="C133" s="59"/>
      <c r="D133" s="59"/>
      <c r="E133" s="60" t="s">
        <v>186</v>
      </c>
      <c r="F133" s="25"/>
      <c r="G133" s="26" t="s">
        <v>53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8">
        <v>1139824.06</v>
      </c>
      <c r="N133" s="38">
        <f t="shared" si="6"/>
        <v>1139824.06</v>
      </c>
      <c r="O133" s="49"/>
      <c r="P133" s="33"/>
    </row>
    <row r="134" spans="1:16" s="50" customFormat="1" x14ac:dyDescent="0.25">
      <c r="A134" s="35"/>
      <c r="B134" s="35"/>
      <c r="C134" s="59"/>
      <c r="D134" s="59"/>
      <c r="E134" s="60" t="s">
        <v>187</v>
      </c>
      <c r="F134" s="25"/>
      <c r="G134" s="26" t="s">
        <v>53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8">
        <v>1556286.08</v>
      </c>
      <c r="N134" s="38">
        <f t="shared" si="6"/>
        <v>1556286.08</v>
      </c>
      <c r="O134" s="49"/>
      <c r="P134" s="33"/>
    </row>
    <row r="135" spans="1:16" s="50" customFormat="1" x14ac:dyDescent="0.25">
      <c r="A135" s="35"/>
      <c r="B135" s="35"/>
      <c r="C135" s="59"/>
      <c r="D135" s="59"/>
      <c r="E135" s="60" t="s">
        <v>188</v>
      </c>
      <c r="F135" s="25"/>
      <c r="G135" s="26" t="s">
        <v>29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8">
        <v>979385.21</v>
      </c>
      <c r="N135" s="38">
        <f t="shared" si="6"/>
        <v>979385.21</v>
      </c>
      <c r="O135" s="49"/>
      <c r="P135" s="33"/>
    </row>
    <row r="136" spans="1:16" s="50" customFormat="1" x14ac:dyDescent="0.25">
      <c r="A136" s="35"/>
      <c r="B136" s="35"/>
      <c r="C136" s="59"/>
      <c r="D136" s="59"/>
      <c r="E136" s="60" t="s">
        <v>189</v>
      </c>
      <c r="F136" s="25"/>
      <c r="G136" s="26" t="s">
        <v>65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8">
        <v>1612741.18</v>
      </c>
      <c r="N136" s="38">
        <f t="shared" si="6"/>
        <v>1612741.18</v>
      </c>
      <c r="O136" s="49"/>
      <c r="P136" s="33"/>
    </row>
    <row r="137" spans="1:16" s="50" customFormat="1" x14ac:dyDescent="0.25">
      <c r="A137" s="35"/>
      <c r="B137" s="35"/>
      <c r="C137" s="59"/>
      <c r="D137" s="59"/>
      <c r="E137" s="60" t="s">
        <v>190</v>
      </c>
      <c r="F137" s="25"/>
      <c r="G137" s="26" t="s">
        <v>191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8">
        <v>676101.29</v>
      </c>
      <c r="N137" s="38">
        <f t="shared" si="6"/>
        <v>676101.29</v>
      </c>
      <c r="O137" s="49"/>
      <c r="P137" s="33"/>
    </row>
    <row r="138" spans="1:16" s="50" customFormat="1" x14ac:dyDescent="0.25">
      <c r="A138" s="35"/>
      <c r="B138" s="35"/>
      <c r="C138" s="59"/>
      <c r="D138" s="59"/>
      <c r="E138" s="60" t="s">
        <v>192</v>
      </c>
      <c r="F138" s="25"/>
      <c r="G138" s="26" t="s">
        <v>49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8">
        <v>1953546.99</v>
      </c>
      <c r="N138" s="38">
        <f t="shared" si="6"/>
        <v>1953546.99</v>
      </c>
      <c r="O138" s="49"/>
      <c r="P138" s="33"/>
    </row>
    <row r="139" spans="1:16" s="50" customFormat="1" x14ac:dyDescent="0.25">
      <c r="A139" s="35"/>
      <c r="B139" s="35"/>
      <c r="C139" s="59"/>
      <c r="D139" s="59"/>
      <c r="E139" s="60" t="s">
        <v>193</v>
      </c>
      <c r="F139" s="25"/>
      <c r="G139" s="26" t="s">
        <v>151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8">
        <v>895890.93</v>
      </c>
      <c r="N139" s="38">
        <f t="shared" si="6"/>
        <v>895890.93</v>
      </c>
      <c r="O139" s="49"/>
      <c r="P139" s="33"/>
    </row>
    <row r="140" spans="1:16" s="50" customFormat="1" x14ac:dyDescent="0.25">
      <c r="A140" s="35"/>
      <c r="B140" s="35"/>
      <c r="C140" s="59"/>
      <c r="D140" s="59"/>
      <c r="E140" s="60" t="s">
        <v>194</v>
      </c>
      <c r="F140" s="25"/>
      <c r="G140" s="26" t="s">
        <v>49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8">
        <v>1130312.48</v>
      </c>
      <c r="N140" s="38">
        <f t="shared" si="6"/>
        <v>1130312.48</v>
      </c>
      <c r="O140" s="49"/>
      <c r="P140" s="33"/>
    </row>
    <row r="141" spans="1:16" s="50" customFormat="1" x14ac:dyDescent="0.25">
      <c r="A141" s="35"/>
      <c r="B141" s="35"/>
      <c r="C141" s="59"/>
      <c r="D141" s="59"/>
      <c r="E141" s="60" t="s">
        <v>195</v>
      </c>
      <c r="F141" s="25"/>
      <c r="G141" s="26" t="s">
        <v>196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8">
        <v>552430.27</v>
      </c>
      <c r="N141" s="38">
        <f t="shared" si="6"/>
        <v>552430.27</v>
      </c>
      <c r="O141" s="49"/>
      <c r="P141" s="33"/>
    </row>
    <row r="142" spans="1:16" s="50" customFormat="1" x14ac:dyDescent="0.25">
      <c r="A142" s="35"/>
      <c r="B142" s="35"/>
      <c r="C142" s="59"/>
      <c r="D142" s="59"/>
      <c r="E142" s="60" t="s">
        <v>197</v>
      </c>
      <c r="F142" s="25"/>
      <c r="G142" s="26" t="s">
        <v>36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8">
        <v>730131.12</v>
      </c>
      <c r="N142" s="38">
        <f t="shared" si="6"/>
        <v>730131.12</v>
      </c>
      <c r="O142" s="49"/>
      <c r="P142" s="33"/>
    </row>
    <row r="143" spans="1:16" s="50" customFormat="1" x14ac:dyDescent="0.25">
      <c r="A143" s="35"/>
      <c r="B143" s="35"/>
      <c r="C143" s="59"/>
      <c r="D143" s="59"/>
      <c r="E143" s="60" t="s">
        <v>198</v>
      </c>
      <c r="F143" s="25"/>
      <c r="G143" s="26" t="s">
        <v>83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8">
        <v>623217.55000000005</v>
      </c>
      <c r="N143" s="38">
        <f t="shared" si="6"/>
        <v>623217.55000000005</v>
      </c>
      <c r="O143" s="49"/>
      <c r="P143" s="33"/>
    </row>
    <row r="144" spans="1:16" s="50" customFormat="1" x14ac:dyDescent="0.25">
      <c r="A144" s="35"/>
      <c r="B144" s="35"/>
      <c r="C144" s="59"/>
      <c r="D144" s="59"/>
      <c r="E144" s="60" t="s">
        <v>199</v>
      </c>
      <c r="F144" s="25"/>
      <c r="G144" s="26" t="s">
        <v>151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8">
        <v>1030418.67</v>
      </c>
      <c r="N144" s="38">
        <f t="shared" si="6"/>
        <v>1030418.67</v>
      </c>
      <c r="O144" s="49"/>
      <c r="P144" s="33"/>
    </row>
    <row r="145" spans="1:16" s="50" customFormat="1" x14ac:dyDescent="0.25">
      <c r="A145" s="35"/>
      <c r="B145" s="35"/>
      <c r="C145" s="59"/>
      <c r="D145" s="59"/>
      <c r="E145" s="60" t="s">
        <v>200</v>
      </c>
      <c r="F145" s="25"/>
      <c r="G145" s="26" t="s">
        <v>65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8">
        <v>841432.17</v>
      </c>
      <c r="N145" s="38">
        <f t="shared" si="6"/>
        <v>841432.17</v>
      </c>
      <c r="O145" s="49"/>
      <c r="P145" s="33"/>
    </row>
    <row r="146" spans="1:16" s="50" customFormat="1" x14ac:dyDescent="0.25">
      <c r="A146" s="35"/>
      <c r="B146" s="35"/>
      <c r="C146" s="59"/>
      <c r="D146" s="59"/>
      <c r="E146" s="60" t="s">
        <v>201</v>
      </c>
      <c r="F146" s="25"/>
      <c r="G146" s="26" t="s">
        <v>65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8">
        <v>357998.27</v>
      </c>
      <c r="N146" s="38">
        <f t="shared" si="6"/>
        <v>357998.27</v>
      </c>
      <c r="O146" s="49"/>
      <c r="P146" s="33"/>
    </row>
    <row r="147" spans="1:16" s="50" customFormat="1" ht="25.5" x14ac:dyDescent="0.25">
      <c r="A147" s="35"/>
      <c r="B147" s="35"/>
      <c r="C147" s="59"/>
      <c r="D147" s="59"/>
      <c r="E147" s="60" t="s">
        <v>202</v>
      </c>
      <c r="F147" s="25"/>
      <c r="G147" s="26" t="s">
        <v>203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8">
        <v>2045640.81</v>
      </c>
      <c r="N147" s="38">
        <f t="shared" si="6"/>
        <v>2045640.81</v>
      </c>
      <c r="O147" s="49"/>
      <c r="P147" s="33"/>
    </row>
    <row r="148" spans="1:16" s="50" customFormat="1" x14ac:dyDescent="0.25">
      <c r="A148" s="35"/>
      <c r="B148" s="35"/>
      <c r="C148" s="59"/>
      <c r="D148" s="59"/>
      <c r="E148" s="60" t="s">
        <v>204</v>
      </c>
      <c r="F148" s="25"/>
      <c r="G148" s="26" t="s">
        <v>47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8">
        <v>679944.32</v>
      </c>
      <c r="N148" s="38">
        <f t="shared" si="6"/>
        <v>679944.32</v>
      </c>
      <c r="O148" s="49"/>
      <c r="P148" s="33"/>
    </row>
    <row r="149" spans="1:16" s="50" customFormat="1" x14ac:dyDescent="0.25">
      <c r="A149" s="35"/>
      <c r="B149" s="35"/>
      <c r="C149" s="59"/>
      <c r="D149" s="59"/>
      <c r="E149" s="60" t="s">
        <v>205</v>
      </c>
      <c r="F149" s="25"/>
      <c r="G149" s="26" t="s">
        <v>65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8">
        <v>839347.92</v>
      </c>
      <c r="N149" s="38">
        <f t="shared" si="6"/>
        <v>839347.92</v>
      </c>
      <c r="O149" s="49"/>
      <c r="P149" s="33"/>
    </row>
    <row r="150" spans="1:16" s="50" customFormat="1" x14ac:dyDescent="0.25">
      <c r="A150" s="35"/>
      <c r="B150" s="35"/>
      <c r="C150" s="59"/>
      <c r="D150" s="59"/>
      <c r="E150" s="60" t="s">
        <v>206</v>
      </c>
      <c r="F150" s="25"/>
      <c r="G150" s="26" t="s">
        <v>65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8">
        <v>1176340.5</v>
      </c>
      <c r="N150" s="38">
        <f t="shared" si="6"/>
        <v>1176340.5</v>
      </c>
      <c r="O150" s="49"/>
      <c r="P150" s="33"/>
    </row>
    <row r="151" spans="1:16" s="50" customFormat="1" x14ac:dyDescent="0.25">
      <c r="A151" s="35"/>
      <c r="B151" s="35"/>
      <c r="C151" s="59"/>
      <c r="D151" s="59"/>
      <c r="E151" s="60" t="s">
        <v>207</v>
      </c>
      <c r="F151" s="25"/>
      <c r="G151" s="26" t="s">
        <v>138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8">
        <v>954711.75</v>
      </c>
      <c r="N151" s="38">
        <f t="shared" ref="N151:N163" si="7">SUM(H151:M151)</f>
        <v>954711.75</v>
      </c>
      <c r="O151" s="49"/>
      <c r="P151" s="33"/>
    </row>
    <row r="152" spans="1:16" s="50" customFormat="1" x14ac:dyDescent="0.25">
      <c r="A152" s="35"/>
      <c r="B152" s="35"/>
      <c r="C152" s="59"/>
      <c r="D152" s="59"/>
      <c r="E152" s="60" t="s">
        <v>208</v>
      </c>
      <c r="F152" s="25"/>
      <c r="G152" s="26" t="s">
        <v>209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8">
        <v>1582573.76</v>
      </c>
      <c r="N152" s="38">
        <f t="shared" si="7"/>
        <v>1582573.76</v>
      </c>
      <c r="O152" s="49"/>
      <c r="P152" s="33"/>
    </row>
    <row r="153" spans="1:16" s="50" customFormat="1" x14ac:dyDescent="0.25">
      <c r="A153" s="35"/>
      <c r="B153" s="35"/>
      <c r="C153" s="59"/>
      <c r="D153" s="59"/>
      <c r="E153" s="60" t="s">
        <v>210</v>
      </c>
      <c r="F153" s="25"/>
      <c r="G153" s="26" t="s">
        <v>36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8">
        <v>2571662.42</v>
      </c>
      <c r="N153" s="38">
        <f t="shared" si="7"/>
        <v>2571662.42</v>
      </c>
      <c r="O153" s="49"/>
      <c r="P153" s="33"/>
    </row>
    <row r="154" spans="1:16" s="50" customFormat="1" x14ac:dyDescent="0.25">
      <c r="A154" s="35"/>
      <c r="B154" s="35"/>
      <c r="C154" s="59"/>
      <c r="D154" s="59"/>
      <c r="E154" s="60" t="s">
        <v>211</v>
      </c>
      <c r="F154" s="25"/>
      <c r="G154" s="26" t="s">
        <v>83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8">
        <v>522514.83</v>
      </c>
      <c r="N154" s="38">
        <f t="shared" si="7"/>
        <v>522514.83</v>
      </c>
      <c r="O154" s="49"/>
      <c r="P154" s="33"/>
    </row>
    <row r="155" spans="1:16" s="50" customFormat="1" x14ac:dyDescent="0.25">
      <c r="A155" s="35"/>
      <c r="B155" s="35"/>
      <c r="C155" s="59"/>
      <c r="D155" s="59"/>
      <c r="E155" s="60" t="s">
        <v>212</v>
      </c>
      <c r="F155" s="25"/>
      <c r="G155" s="26" t="s">
        <v>47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8">
        <v>844259.57</v>
      </c>
      <c r="N155" s="38">
        <f t="shared" si="7"/>
        <v>844259.57</v>
      </c>
      <c r="O155" s="49"/>
      <c r="P155" s="33"/>
    </row>
    <row r="156" spans="1:16" s="50" customFormat="1" x14ac:dyDescent="0.25">
      <c r="A156" s="35"/>
      <c r="B156" s="35"/>
      <c r="C156" s="59"/>
      <c r="D156" s="59"/>
      <c r="E156" s="60" t="s">
        <v>213</v>
      </c>
      <c r="F156" s="25"/>
      <c r="G156" s="26" t="s">
        <v>65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8">
        <v>2018914.69</v>
      </c>
      <c r="N156" s="38">
        <f t="shared" si="7"/>
        <v>2018914.69</v>
      </c>
      <c r="O156" s="49"/>
      <c r="P156" s="33"/>
    </row>
    <row r="157" spans="1:16" s="50" customFormat="1" x14ac:dyDescent="0.25">
      <c r="A157" s="35"/>
      <c r="B157" s="35"/>
      <c r="C157" s="59"/>
      <c r="D157" s="59"/>
      <c r="E157" s="60" t="s">
        <v>214</v>
      </c>
      <c r="F157" s="25"/>
      <c r="G157" s="26" t="s">
        <v>92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8">
        <v>693367.89</v>
      </c>
      <c r="N157" s="38">
        <f t="shared" si="7"/>
        <v>693367.89</v>
      </c>
      <c r="O157" s="49"/>
      <c r="P157" s="33"/>
    </row>
    <row r="158" spans="1:16" s="50" customFormat="1" x14ac:dyDescent="0.25">
      <c r="A158" s="35"/>
      <c r="B158" s="35"/>
      <c r="C158" s="59"/>
      <c r="D158" s="59"/>
      <c r="E158" s="60" t="s">
        <v>215</v>
      </c>
      <c r="F158" s="25"/>
      <c r="G158" s="26" t="s">
        <v>216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8">
        <v>2511059.69</v>
      </c>
      <c r="N158" s="38">
        <f t="shared" si="7"/>
        <v>2511059.69</v>
      </c>
      <c r="O158" s="49"/>
      <c r="P158" s="33"/>
    </row>
    <row r="159" spans="1:16" s="50" customFormat="1" x14ac:dyDescent="0.25">
      <c r="A159" s="35"/>
      <c r="B159" s="35"/>
      <c r="C159" s="59"/>
      <c r="D159" s="59"/>
      <c r="E159" s="60" t="s">
        <v>217</v>
      </c>
      <c r="F159" s="25"/>
      <c r="G159" s="26" t="s">
        <v>151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8">
        <v>1158047.02</v>
      </c>
      <c r="N159" s="38">
        <f t="shared" si="7"/>
        <v>1158047.02</v>
      </c>
      <c r="O159" s="49"/>
      <c r="P159" s="33"/>
    </row>
    <row r="160" spans="1:16" s="50" customFormat="1" ht="25.5" x14ac:dyDescent="0.25">
      <c r="A160" s="35"/>
      <c r="B160" s="35"/>
      <c r="C160" s="59"/>
      <c r="D160" s="59"/>
      <c r="E160" s="60" t="s">
        <v>218</v>
      </c>
      <c r="F160" s="25"/>
      <c r="G160" s="26" t="s">
        <v>219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8">
        <v>1378058.54</v>
      </c>
      <c r="N160" s="38">
        <f t="shared" si="7"/>
        <v>1378058.54</v>
      </c>
      <c r="O160" s="49"/>
      <c r="P160" s="33"/>
    </row>
    <row r="161" spans="1:16" s="50" customFormat="1" x14ac:dyDescent="0.25">
      <c r="A161" s="35"/>
      <c r="B161" s="35"/>
      <c r="C161" s="59"/>
      <c r="D161" s="59"/>
      <c r="E161" s="60" t="s">
        <v>220</v>
      </c>
      <c r="F161" s="25"/>
      <c r="G161" s="26" t="s">
        <v>65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8">
        <v>457692.88</v>
      </c>
      <c r="N161" s="38">
        <f t="shared" si="7"/>
        <v>457692.88</v>
      </c>
      <c r="O161" s="49"/>
      <c r="P161" s="33"/>
    </row>
    <row r="162" spans="1:16" s="50" customFormat="1" ht="13.5" customHeight="1" x14ac:dyDescent="0.25">
      <c r="A162" s="35"/>
      <c r="B162" s="35"/>
      <c r="C162" s="59"/>
      <c r="D162" s="59"/>
      <c r="E162" s="60" t="s">
        <v>221</v>
      </c>
      <c r="F162" s="25"/>
      <c r="G162" s="26" t="s">
        <v>49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8">
        <v>922401.23</v>
      </c>
      <c r="N162" s="38">
        <f t="shared" si="7"/>
        <v>922401.23</v>
      </c>
      <c r="O162" s="49"/>
      <c r="P162" s="33"/>
    </row>
    <row r="163" spans="1:16" s="50" customFormat="1" x14ac:dyDescent="0.25">
      <c r="A163" s="35"/>
      <c r="B163" s="35"/>
      <c r="C163" s="59"/>
      <c r="D163" s="59"/>
      <c r="E163" s="60" t="s">
        <v>222</v>
      </c>
      <c r="F163" s="25"/>
      <c r="G163" s="26" t="s">
        <v>178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8">
        <v>387724.37</v>
      </c>
      <c r="N163" s="38">
        <f t="shared" si="7"/>
        <v>387724.37</v>
      </c>
      <c r="O163" s="49"/>
      <c r="P163" s="33"/>
    </row>
    <row r="164" spans="1:16" s="50" customFormat="1" x14ac:dyDescent="0.25">
      <c r="A164" s="51"/>
      <c r="B164" s="51"/>
      <c r="C164" s="52"/>
      <c r="D164" s="53" t="s">
        <v>223</v>
      </c>
      <c r="E164" s="54" t="s">
        <v>224</v>
      </c>
      <c r="F164" s="52"/>
      <c r="G164" s="55"/>
      <c r="H164" s="56">
        <v>239920</v>
      </c>
      <c r="I164" s="56">
        <v>115542262</v>
      </c>
      <c r="J164" s="57">
        <v>0</v>
      </c>
      <c r="K164" s="57">
        <v>0</v>
      </c>
      <c r="L164" s="57">
        <v>0</v>
      </c>
      <c r="M164" s="57">
        <v>0</v>
      </c>
      <c r="N164" s="56">
        <v>115782182</v>
      </c>
      <c r="O164" s="49"/>
    </row>
    <row r="165" spans="1:16" x14ac:dyDescent="0.25">
      <c r="A165" s="68"/>
      <c r="B165" s="68"/>
      <c r="C165" s="58"/>
      <c r="D165" s="58"/>
      <c r="E165" s="36" t="s">
        <v>225</v>
      </c>
      <c r="F165" s="24"/>
      <c r="G165" s="26" t="s">
        <v>226</v>
      </c>
      <c r="H165" s="37">
        <v>0</v>
      </c>
      <c r="I165" s="38">
        <v>3311868.46</v>
      </c>
      <c r="J165" s="37">
        <v>0</v>
      </c>
      <c r="K165" s="37">
        <v>0</v>
      </c>
      <c r="L165" s="37">
        <v>0</v>
      </c>
      <c r="M165" s="37">
        <v>0</v>
      </c>
      <c r="N165" s="38">
        <f t="shared" ref="N165:N228" si="8">SUM(H165:M165)</f>
        <v>3311868.46</v>
      </c>
    </row>
    <row r="166" spans="1:16" x14ac:dyDescent="0.25">
      <c r="A166" s="68"/>
      <c r="B166" s="68"/>
      <c r="C166" s="58"/>
      <c r="D166" s="58"/>
      <c r="E166" s="36" t="s">
        <v>227</v>
      </c>
      <c r="F166" s="24"/>
      <c r="G166" s="26" t="s">
        <v>172</v>
      </c>
      <c r="H166" s="37">
        <v>0</v>
      </c>
      <c r="I166" s="38">
        <v>2250717.87</v>
      </c>
      <c r="J166" s="37">
        <v>0</v>
      </c>
      <c r="K166" s="37">
        <v>0</v>
      </c>
      <c r="L166" s="37">
        <v>0</v>
      </c>
      <c r="M166" s="37">
        <v>0</v>
      </c>
      <c r="N166" s="38">
        <f t="shared" si="8"/>
        <v>2250717.87</v>
      </c>
    </row>
    <row r="167" spans="1:16" x14ac:dyDescent="0.25">
      <c r="A167" s="68"/>
      <c r="B167" s="68"/>
      <c r="C167" s="58"/>
      <c r="D167" s="58"/>
      <c r="E167" s="36" t="s">
        <v>228</v>
      </c>
      <c r="F167" s="24"/>
      <c r="G167" s="26" t="s">
        <v>29</v>
      </c>
      <c r="H167" s="37">
        <v>0</v>
      </c>
      <c r="I167" s="38">
        <v>432375.8</v>
      </c>
      <c r="J167" s="37">
        <v>0</v>
      </c>
      <c r="K167" s="37">
        <v>0</v>
      </c>
      <c r="L167" s="37">
        <v>0</v>
      </c>
      <c r="M167" s="37">
        <v>0</v>
      </c>
      <c r="N167" s="38">
        <f t="shared" si="8"/>
        <v>432375.8</v>
      </c>
    </row>
    <row r="168" spans="1:16" x14ac:dyDescent="0.25">
      <c r="A168" s="68"/>
      <c r="B168" s="68"/>
      <c r="C168" s="58"/>
      <c r="D168" s="58"/>
      <c r="E168" s="36" t="s">
        <v>229</v>
      </c>
      <c r="F168" s="24"/>
      <c r="G168" s="26" t="s">
        <v>116</v>
      </c>
      <c r="H168" s="37">
        <v>0</v>
      </c>
      <c r="I168" s="38">
        <v>2478466.17</v>
      </c>
      <c r="J168" s="37">
        <v>0</v>
      </c>
      <c r="K168" s="37">
        <v>0</v>
      </c>
      <c r="L168" s="37">
        <v>0</v>
      </c>
      <c r="M168" s="37">
        <v>0</v>
      </c>
      <c r="N168" s="38">
        <f t="shared" si="8"/>
        <v>2478466.17</v>
      </c>
    </row>
    <row r="169" spans="1:16" x14ac:dyDescent="0.25">
      <c r="A169" s="68"/>
      <c r="B169" s="68"/>
      <c r="C169" s="58"/>
      <c r="D169" s="58"/>
      <c r="E169" s="36" t="s">
        <v>230</v>
      </c>
      <c r="F169" s="24"/>
      <c r="G169" s="26" t="s">
        <v>219</v>
      </c>
      <c r="H169" s="37">
        <v>0</v>
      </c>
      <c r="I169" s="38">
        <v>424624.99</v>
      </c>
      <c r="J169" s="37">
        <v>0</v>
      </c>
      <c r="K169" s="37">
        <v>0</v>
      </c>
      <c r="L169" s="37">
        <v>0</v>
      </c>
      <c r="M169" s="37">
        <v>0</v>
      </c>
      <c r="N169" s="38">
        <f t="shared" si="8"/>
        <v>424624.99</v>
      </c>
    </row>
    <row r="170" spans="1:16" x14ac:dyDescent="0.25">
      <c r="A170" s="68"/>
      <c r="B170" s="68"/>
      <c r="C170" s="58"/>
      <c r="D170" s="58"/>
      <c r="E170" s="36" t="s">
        <v>231</v>
      </c>
      <c r="F170" s="24"/>
      <c r="G170" s="26" t="s">
        <v>232</v>
      </c>
      <c r="H170" s="37">
        <v>0</v>
      </c>
      <c r="I170" s="38">
        <v>759001.67</v>
      </c>
      <c r="J170" s="37">
        <v>0</v>
      </c>
      <c r="K170" s="37">
        <v>0</v>
      </c>
      <c r="L170" s="37">
        <v>0</v>
      </c>
      <c r="M170" s="37">
        <v>0</v>
      </c>
      <c r="N170" s="38">
        <f t="shared" si="8"/>
        <v>759001.67</v>
      </c>
    </row>
    <row r="171" spans="1:16" x14ac:dyDescent="0.25">
      <c r="A171" s="68"/>
      <c r="B171" s="68"/>
      <c r="C171" s="58"/>
      <c r="D171" s="58"/>
      <c r="E171" s="36" t="s">
        <v>233</v>
      </c>
      <c r="F171" s="24"/>
      <c r="G171" s="26" t="s">
        <v>56</v>
      </c>
      <c r="H171" s="37">
        <v>0</v>
      </c>
      <c r="I171" s="38">
        <v>1080788.3899999999</v>
      </c>
      <c r="J171" s="37">
        <v>0</v>
      </c>
      <c r="K171" s="37">
        <v>0</v>
      </c>
      <c r="L171" s="37">
        <v>0</v>
      </c>
      <c r="M171" s="37">
        <v>0</v>
      </c>
      <c r="N171" s="38">
        <f t="shared" si="8"/>
        <v>1080788.3899999999</v>
      </c>
    </row>
    <row r="172" spans="1:16" x14ac:dyDescent="0.25">
      <c r="A172" s="68"/>
      <c r="B172" s="68"/>
      <c r="C172" s="58"/>
      <c r="D172" s="58"/>
      <c r="E172" s="36" t="s">
        <v>234</v>
      </c>
      <c r="F172" s="24"/>
      <c r="G172" s="26" t="s">
        <v>235</v>
      </c>
      <c r="H172" s="37">
        <v>0</v>
      </c>
      <c r="I172" s="38">
        <v>539346</v>
      </c>
      <c r="J172" s="37">
        <v>0</v>
      </c>
      <c r="K172" s="37">
        <v>0</v>
      </c>
      <c r="L172" s="37">
        <v>0</v>
      </c>
      <c r="M172" s="37">
        <v>0</v>
      </c>
      <c r="N172" s="38">
        <f t="shared" si="8"/>
        <v>539346</v>
      </c>
    </row>
    <row r="173" spans="1:16" x14ac:dyDescent="0.25">
      <c r="A173" s="68"/>
      <c r="B173" s="68"/>
      <c r="C173" s="58"/>
      <c r="D173" s="58"/>
      <c r="E173" s="36" t="s">
        <v>236</v>
      </c>
      <c r="F173" s="24"/>
      <c r="G173" s="26" t="s">
        <v>145</v>
      </c>
      <c r="H173" s="37">
        <v>0</v>
      </c>
      <c r="I173" s="38">
        <v>1430432.83</v>
      </c>
      <c r="J173" s="37">
        <v>0</v>
      </c>
      <c r="K173" s="37">
        <v>0</v>
      </c>
      <c r="L173" s="37">
        <v>0</v>
      </c>
      <c r="M173" s="37">
        <v>0</v>
      </c>
      <c r="N173" s="38">
        <f t="shared" si="8"/>
        <v>1430432.83</v>
      </c>
    </row>
    <row r="174" spans="1:16" x14ac:dyDescent="0.25">
      <c r="A174" s="68"/>
      <c r="B174" s="68"/>
      <c r="C174" s="58"/>
      <c r="D174" s="58"/>
      <c r="E174" s="36" t="s">
        <v>237</v>
      </c>
      <c r="F174" s="24"/>
      <c r="G174" s="26" t="s">
        <v>51</v>
      </c>
      <c r="H174" s="37">
        <v>0</v>
      </c>
      <c r="I174" s="38">
        <v>394814.19</v>
      </c>
      <c r="J174" s="37">
        <v>0</v>
      </c>
      <c r="K174" s="37">
        <v>0</v>
      </c>
      <c r="L174" s="37">
        <v>0</v>
      </c>
      <c r="M174" s="37">
        <v>0</v>
      </c>
      <c r="N174" s="38">
        <f t="shared" si="8"/>
        <v>394814.19</v>
      </c>
    </row>
    <row r="175" spans="1:16" x14ac:dyDescent="0.25">
      <c r="A175" s="68"/>
      <c r="B175" s="68"/>
      <c r="C175" s="58"/>
      <c r="D175" s="58"/>
      <c r="E175" s="36" t="s">
        <v>238</v>
      </c>
      <c r="F175" s="24"/>
      <c r="G175" s="26" t="s">
        <v>47</v>
      </c>
      <c r="H175" s="37">
        <v>0</v>
      </c>
      <c r="I175" s="38">
        <v>589888.04</v>
      </c>
      <c r="J175" s="37">
        <v>0</v>
      </c>
      <c r="K175" s="37">
        <v>0</v>
      </c>
      <c r="L175" s="37">
        <v>0</v>
      </c>
      <c r="M175" s="37">
        <v>0</v>
      </c>
      <c r="N175" s="38">
        <f t="shared" si="8"/>
        <v>589888.04</v>
      </c>
    </row>
    <row r="176" spans="1:16" x14ac:dyDescent="0.25">
      <c r="A176" s="68"/>
      <c r="B176" s="68"/>
      <c r="C176" s="58"/>
      <c r="D176" s="58"/>
      <c r="E176" s="36" t="s">
        <v>239</v>
      </c>
      <c r="F176" s="24"/>
      <c r="G176" s="26" t="s">
        <v>29</v>
      </c>
      <c r="H176" s="37">
        <v>0</v>
      </c>
      <c r="I176" s="38">
        <v>999260.17</v>
      </c>
      <c r="J176" s="37">
        <v>0</v>
      </c>
      <c r="K176" s="37">
        <v>0</v>
      </c>
      <c r="L176" s="37">
        <v>0</v>
      </c>
      <c r="M176" s="37">
        <v>0</v>
      </c>
      <c r="N176" s="38">
        <f t="shared" si="8"/>
        <v>999260.17</v>
      </c>
    </row>
    <row r="177" spans="1:14" x14ac:dyDescent="0.25">
      <c r="A177" s="68"/>
      <c r="B177" s="68"/>
      <c r="C177" s="58"/>
      <c r="D177" s="58"/>
      <c r="E177" s="36" t="s">
        <v>240</v>
      </c>
      <c r="F177" s="24"/>
      <c r="G177" s="26" t="s">
        <v>133</v>
      </c>
      <c r="H177" s="37">
        <v>0</v>
      </c>
      <c r="I177" s="38">
        <v>199153.56</v>
      </c>
      <c r="J177" s="37">
        <v>0</v>
      </c>
      <c r="K177" s="37">
        <v>0</v>
      </c>
      <c r="L177" s="37">
        <v>0</v>
      </c>
      <c r="M177" s="37">
        <v>0</v>
      </c>
      <c r="N177" s="38">
        <f t="shared" si="8"/>
        <v>199153.56</v>
      </c>
    </row>
    <row r="178" spans="1:14" x14ac:dyDescent="0.25">
      <c r="A178" s="68"/>
      <c r="B178" s="68"/>
      <c r="C178" s="58"/>
      <c r="D178" s="58"/>
      <c r="E178" s="36" t="s">
        <v>241</v>
      </c>
      <c r="F178" s="24"/>
      <c r="G178" s="26" t="s">
        <v>29</v>
      </c>
      <c r="H178" s="37">
        <v>0</v>
      </c>
      <c r="I178" s="38">
        <v>184854.04</v>
      </c>
      <c r="J178" s="37">
        <v>0</v>
      </c>
      <c r="K178" s="37">
        <v>0</v>
      </c>
      <c r="L178" s="37">
        <v>0</v>
      </c>
      <c r="M178" s="37">
        <v>0</v>
      </c>
      <c r="N178" s="38">
        <f t="shared" si="8"/>
        <v>184854.04</v>
      </c>
    </row>
    <row r="179" spans="1:14" x14ac:dyDescent="0.25">
      <c r="A179" s="69"/>
      <c r="B179" s="69"/>
      <c r="C179" s="70"/>
      <c r="D179" s="70"/>
      <c r="E179" s="71" t="s">
        <v>242</v>
      </c>
      <c r="F179" s="72"/>
      <c r="G179" s="65" t="s">
        <v>100</v>
      </c>
      <c r="H179" s="66">
        <v>0</v>
      </c>
      <c r="I179" s="67">
        <v>1329965.79</v>
      </c>
      <c r="J179" s="66">
        <v>0</v>
      </c>
      <c r="K179" s="66">
        <v>0</v>
      </c>
      <c r="L179" s="66">
        <v>0</v>
      </c>
      <c r="M179" s="66">
        <v>0</v>
      </c>
      <c r="N179" s="67">
        <f t="shared" si="8"/>
        <v>1329965.79</v>
      </c>
    </row>
    <row r="180" spans="1:14" x14ac:dyDescent="0.25">
      <c r="A180" s="68"/>
      <c r="B180" s="68"/>
      <c r="C180" s="58"/>
      <c r="D180" s="58"/>
      <c r="E180" s="36" t="s">
        <v>243</v>
      </c>
      <c r="F180" s="24"/>
      <c r="G180" s="26" t="s">
        <v>151</v>
      </c>
      <c r="H180" s="37">
        <v>0</v>
      </c>
      <c r="I180" s="38">
        <v>806164.19</v>
      </c>
      <c r="J180" s="37">
        <v>0</v>
      </c>
      <c r="K180" s="37">
        <v>0</v>
      </c>
      <c r="L180" s="37">
        <v>0</v>
      </c>
      <c r="M180" s="37">
        <v>0</v>
      </c>
      <c r="N180" s="38">
        <f t="shared" si="8"/>
        <v>806164.19</v>
      </c>
    </row>
    <row r="181" spans="1:14" ht="25.5" x14ac:dyDescent="0.25">
      <c r="A181" s="68"/>
      <c r="B181" s="68"/>
      <c r="C181" s="58"/>
      <c r="D181" s="58"/>
      <c r="E181" s="36" t="s">
        <v>244</v>
      </c>
      <c r="F181" s="24"/>
      <c r="G181" s="26" t="s">
        <v>68</v>
      </c>
      <c r="H181" s="37">
        <v>0</v>
      </c>
      <c r="I181" s="38">
        <v>1097621.68</v>
      </c>
      <c r="J181" s="37">
        <v>0</v>
      </c>
      <c r="K181" s="37">
        <v>0</v>
      </c>
      <c r="L181" s="37">
        <v>0</v>
      </c>
      <c r="M181" s="37">
        <v>0</v>
      </c>
      <c r="N181" s="38">
        <f t="shared" si="8"/>
        <v>1097621.68</v>
      </c>
    </row>
    <row r="182" spans="1:14" x14ac:dyDescent="0.25">
      <c r="A182" s="68"/>
      <c r="B182" s="68"/>
      <c r="C182" s="58"/>
      <c r="D182" s="58"/>
      <c r="E182" s="36" t="s">
        <v>245</v>
      </c>
      <c r="F182" s="24"/>
      <c r="G182" s="26" t="s">
        <v>246</v>
      </c>
      <c r="H182" s="37">
        <v>0</v>
      </c>
      <c r="I182" s="38">
        <v>340662</v>
      </c>
      <c r="J182" s="37">
        <v>0</v>
      </c>
      <c r="K182" s="37">
        <v>0</v>
      </c>
      <c r="L182" s="37">
        <v>0</v>
      </c>
      <c r="M182" s="37">
        <v>0</v>
      </c>
      <c r="N182" s="38">
        <f t="shared" si="8"/>
        <v>340662</v>
      </c>
    </row>
    <row r="183" spans="1:14" x14ac:dyDescent="0.25">
      <c r="A183" s="68"/>
      <c r="B183" s="68"/>
      <c r="C183" s="58"/>
      <c r="D183" s="58"/>
      <c r="E183" s="36" t="s">
        <v>247</v>
      </c>
      <c r="F183" s="24"/>
      <c r="G183" s="26" t="s">
        <v>38</v>
      </c>
      <c r="H183" s="37">
        <v>0</v>
      </c>
      <c r="I183" s="38">
        <v>818873.92</v>
      </c>
      <c r="J183" s="37">
        <v>0</v>
      </c>
      <c r="K183" s="37">
        <v>0</v>
      </c>
      <c r="L183" s="37">
        <v>0</v>
      </c>
      <c r="M183" s="37">
        <v>0</v>
      </c>
      <c r="N183" s="38">
        <f t="shared" si="8"/>
        <v>818873.92</v>
      </c>
    </row>
    <row r="184" spans="1:14" x14ac:dyDescent="0.25">
      <c r="A184" s="68"/>
      <c r="B184" s="68"/>
      <c r="C184" s="58"/>
      <c r="D184" s="58"/>
      <c r="E184" s="36" t="s">
        <v>248</v>
      </c>
      <c r="F184" s="24"/>
      <c r="G184" s="26" t="s">
        <v>36</v>
      </c>
      <c r="H184" s="37">
        <v>0</v>
      </c>
      <c r="I184" s="38">
        <v>892593.29</v>
      </c>
      <c r="J184" s="37">
        <v>0</v>
      </c>
      <c r="K184" s="37">
        <v>0</v>
      </c>
      <c r="L184" s="37">
        <v>0</v>
      </c>
      <c r="M184" s="37">
        <v>0</v>
      </c>
      <c r="N184" s="38">
        <f t="shared" si="8"/>
        <v>892593.29</v>
      </c>
    </row>
    <row r="185" spans="1:14" x14ac:dyDescent="0.25">
      <c r="A185" s="68"/>
      <c r="B185" s="68"/>
      <c r="C185" s="58"/>
      <c r="D185" s="58"/>
      <c r="E185" s="36" t="s">
        <v>249</v>
      </c>
      <c r="F185" s="24"/>
      <c r="G185" s="26" t="s">
        <v>250</v>
      </c>
      <c r="H185" s="37">
        <v>0</v>
      </c>
      <c r="I185" s="38">
        <v>715861.06</v>
      </c>
      <c r="J185" s="37">
        <v>0</v>
      </c>
      <c r="K185" s="37">
        <v>0</v>
      </c>
      <c r="L185" s="37">
        <v>0</v>
      </c>
      <c r="M185" s="37">
        <v>0</v>
      </c>
      <c r="N185" s="38">
        <f t="shared" si="8"/>
        <v>715861.06</v>
      </c>
    </row>
    <row r="186" spans="1:14" x14ac:dyDescent="0.25">
      <c r="A186" s="68"/>
      <c r="B186" s="68"/>
      <c r="C186" s="58"/>
      <c r="D186" s="58"/>
      <c r="E186" s="36" t="s">
        <v>251</v>
      </c>
      <c r="F186" s="24"/>
      <c r="G186" s="26" t="s">
        <v>145</v>
      </c>
      <c r="H186" s="37">
        <v>0</v>
      </c>
      <c r="I186" s="38">
        <v>505185.66</v>
      </c>
      <c r="J186" s="37">
        <v>0</v>
      </c>
      <c r="K186" s="37">
        <v>0</v>
      </c>
      <c r="L186" s="37">
        <v>0</v>
      </c>
      <c r="M186" s="37">
        <v>0</v>
      </c>
      <c r="N186" s="38">
        <f t="shared" si="8"/>
        <v>505185.66</v>
      </c>
    </row>
    <row r="187" spans="1:14" x14ac:dyDescent="0.25">
      <c r="A187" s="68"/>
      <c r="B187" s="68"/>
      <c r="C187" s="58"/>
      <c r="D187" s="58"/>
      <c r="E187" s="36" t="s">
        <v>252</v>
      </c>
      <c r="F187" s="24"/>
      <c r="G187" s="26" t="s">
        <v>68</v>
      </c>
      <c r="H187" s="37">
        <v>0</v>
      </c>
      <c r="I187" s="38">
        <v>47255.4</v>
      </c>
      <c r="J187" s="37">
        <v>0</v>
      </c>
      <c r="K187" s="37">
        <v>0</v>
      </c>
      <c r="L187" s="37">
        <v>0</v>
      </c>
      <c r="M187" s="37">
        <v>0</v>
      </c>
      <c r="N187" s="38">
        <f t="shared" si="8"/>
        <v>47255.4</v>
      </c>
    </row>
    <row r="188" spans="1:14" x14ac:dyDescent="0.25">
      <c r="A188" s="68"/>
      <c r="B188" s="68"/>
      <c r="C188" s="58"/>
      <c r="D188" s="58"/>
      <c r="E188" s="36" t="s">
        <v>253</v>
      </c>
      <c r="F188" s="24"/>
      <c r="G188" s="26" t="s">
        <v>36</v>
      </c>
      <c r="H188" s="37">
        <v>0</v>
      </c>
      <c r="I188" s="38">
        <v>3887366.95</v>
      </c>
      <c r="J188" s="37">
        <v>0</v>
      </c>
      <c r="K188" s="37">
        <v>0</v>
      </c>
      <c r="L188" s="37">
        <v>0</v>
      </c>
      <c r="M188" s="37">
        <v>0</v>
      </c>
      <c r="N188" s="38">
        <f t="shared" si="8"/>
        <v>3887366.95</v>
      </c>
    </row>
    <row r="189" spans="1:14" x14ac:dyDescent="0.25">
      <c r="A189" s="68"/>
      <c r="B189" s="68"/>
      <c r="C189" s="58"/>
      <c r="D189" s="58"/>
      <c r="E189" s="36" t="s">
        <v>254</v>
      </c>
      <c r="F189" s="24"/>
      <c r="G189" s="26" t="s">
        <v>255</v>
      </c>
      <c r="H189" s="37">
        <v>0</v>
      </c>
      <c r="I189" s="38">
        <v>1129747.54</v>
      </c>
      <c r="J189" s="37">
        <v>0</v>
      </c>
      <c r="K189" s="37">
        <v>0</v>
      </c>
      <c r="L189" s="37">
        <v>0</v>
      </c>
      <c r="M189" s="37">
        <v>0</v>
      </c>
      <c r="N189" s="38">
        <f t="shared" si="8"/>
        <v>1129747.54</v>
      </c>
    </row>
    <row r="190" spans="1:14" x14ac:dyDescent="0.25">
      <c r="A190" s="68"/>
      <c r="B190" s="68"/>
      <c r="C190" s="58"/>
      <c r="D190" s="58"/>
      <c r="E190" s="36" t="s">
        <v>256</v>
      </c>
      <c r="F190" s="24"/>
      <c r="G190" s="26" t="s">
        <v>96</v>
      </c>
      <c r="H190" s="37">
        <v>0</v>
      </c>
      <c r="I190" s="38">
        <v>931100.13</v>
      </c>
      <c r="J190" s="37">
        <v>0</v>
      </c>
      <c r="K190" s="37">
        <v>0</v>
      </c>
      <c r="L190" s="37">
        <v>0</v>
      </c>
      <c r="M190" s="37">
        <v>0</v>
      </c>
      <c r="N190" s="38">
        <f t="shared" si="8"/>
        <v>931100.13</v>
      </c>
    </row>
    <row r="191" spans="1:14" x14ac:dyDescent="0.25">
      <c r="A191" s="68"/>
      <c r="B191" s="68"/>
      <c r="C191" s="58"/>
      <c r="D191" s="58"/>
      <c r="E191" s="36" t="s">
        <v>257</v>
      </c>
      <c r="F191" s="24"/>
      <c r="G191" s="26" t="s">
        <v>258</v>
      </c>
      <c r="H191" s="37">
        <v>0</v>
      </c>
      <c r="I191" s="38">
        <v>2696997.09</v>
      </c>
      <c r="J191" s="37">
        <v>0</v>
      </c>
      <c r="K191" s="37">
        <v>0</v>
      </c>
      <c r="L191" s="37">
        <v>0</v>
      </c>
      <c r="M191" s="37">
        <v>0</v>
      </c>
      <c r="N191" s="38">
        <f t="shared" si="8"/>
        <v>2696997.09</v>
      </c>
    </row>
    <row r="192" spans="1:14" x14ac:dyDescent="0.25">
      <c r="A192" s="68"/>
      <c r="B192" s="68"/>
      <c r="C192" s="58"/>
      <c r="D192" s="58"/>
      <c r="E192" s="36" t="s">
        <v>259</v>
      </c>
      <c r="F192" s="24"/>
      <c r="G192" s="26" t="s">
        <v>96</v>
      </c>
      <c r="H192" s="37">
        <v>0</v>
      </c>
      <c r="I192" s="38">
        <v>733250.81</v>
      </c>
      <c r="J192" s="37">
        <v>0</v>
      </c>
      <c r="K192" s="37">
        <v>0</v>
      </c>
      <c r="L192" s="37">
        <v>0</v>
      </c>
      <c r="M192" s="37">
        <v>0</v>
      </c>
      <c r="N192" s="38">
        <f t="shared" si="8"/>
        <v>733250.81</v>
      </c>
    </row>
    <row r="193" spans="1:14" x14ac:dyDescent="0.25">
      <c r="A193" s="68"/>
      <c r="B193" s="68"/>
      <c r="C193" s="58"/>
      <c r="D193" s="58"/>
      <c r="E193" s="36" t="s">
        <v>260</v>
      </c>
      <c r="F193" s="24"/>
      <c r="G193" s="26" t="s">
        <v>261</v>
      </c>
      <c r="H193" s="37">
        <v>0</v>
      </c>
      <c r="I193" s="38">
        <v>540139.88</v>
      </c>
      <c r="J193" s="37">
        <v>0</v>
      </c>
      <c r="K193" s="37">
        <v>0</v>
      </c>
      <c r="L193" s="37">
        <v>0</v>
      </c>
      <c r="M193" s="37">
        <v>0</v>
      </c>
      <c r="N193" s="38">
        <f t="shared" si="8"/>
        <v>540139.88</v>
      </c>
    </row>
    <row r="194" spans="1:14" x14ac:dyDescent="0.25">
      <c r="A194" s="68"/>
      <c r="B194" s="68"/>
      <c r="C194" s="58"/>
      <c r="D194" s="58"/>
      <c r="E194" s="36" t="s">
        <v>262</v>
      </c>
      <c r="F194" s="24"/>
      <c r="G194" s="26" t="s">
        <v>263</v>
      </c>
      <c r="H194" s="37">
        <v>0</v>
      </c>
      <c r="I194" s="38">
        <v>158075.97</v>
      </c>
      <c r="J194" s="37">
        <v>0</v>
      </c>
      <c r="K194" s="37">
        <v>0</v>
      </c>
      <c r="L194" s="37">
        <v>0</v>
      </c>
      <c r="M194" s="37">
        <v>0</v>
      </c>
      <c r="N194" s="38">
        <f t="shared" si="8"/>
        <v>158075.97</v>
      </c>
    </row>
    <row r="195" spans="1:14" x14ac:dyDescent="0.25">
      <c r="A195" s="68"/>
      <c r="B195" s="68"/>
      <c r="C195" s="58"/>
      <c r="D195" s="58"/>
      <c r="E195" s="36" t="s">
        <v>264</v>
      </c>
      <c r="F195" s="24"/>
      <c r="G195" s="26" t="s">
        <v>232</v>
      </c>
      <c r="H195" s="37">
        <v>0</v>
      </c>
      <c r="I195" s="38">
        <v>1664235.73</v>
      </c>
      <c r="J195" s="37">
        <v>0</v>
      </c>
      <c r="K195" s="37">
        <v>0</v>
      </c>
      <c r="L195" s="37">
        <v>0</v>
      </c>
      <c r="M195" s="37">
        <v>0</v>
      </c>
      <c r="N195" s="38">
        <f t="shared" si="8"/>
        <v>1664235.73</v>
      </c>
    </row>
    <row r="196" spans="1:14" x14ac:dyDescent="0.25">
      <c r="A196" s="68"/>
      <c r="B196" s="68"/>
      <c r="C196" s="58"/>
      <c r="D196" s="58"/>
      <c r="E196" s="36" t="s">
        <v>265</v>
      </c>
      <c r="F196" s="24"/>
      <c r="G196" s="26" t="s">
        <v>68</v>
      </c>
      <c r="H196" s="37">
        <v>0</v>
      </c>
      <c r="I196" s="38">
        <v>824691.19</v>
      </c>
      <c r="J196" s="37">
        <v>0</v>
      </c>
      <c r="K196" s="37">
        <v>0</v>
      </c>
      <c r="L196" s="37">
        <v>0</v>
      </c>
      <c r="M196" s="37">
        <v>0</v>
      </c>
      <c r="N196" s="38">
        <f t="shared" si="8"/>
        <v>824691.19</v>
      </c>
    </row>
    <row r="197" spans="1:14" x14ac:dyDescent="0.25">
      <c r="A197" s="68"/>
      <c r="B197" s="68"/>
      <c r="C197" s="58"/>
      <c r="D197" s="58"/>
      <c r="E197" s="36" t="s">
        <v>266</v>
      </c>
      <c r="F197" s="24"/>
      <c r="G197" s="26" t="s">
        <v>47</v>
      </c>
      <c r="H197" s="37">
        <v>0</v>
      </c>
      <c r="I197" s="38">
        <v>1120867.45</v>
      </c>
      <c r="J197" s="37">
        <v>0</v>
      </c>
      <c r="K197" s="37">
        <v>0</v>
      </c>
      <c r="L197" s="37">
        <v>0</v>
      </c>
      <c r="M197" s="37">
        <v>0</v>
      </c>
      <c r="N197" s="38">
        <f t="shared" si="8"/>
        <v>1120867.45</v>
      </c>
    </row>
    <row r="198" spans="1:14" x14ac:dyDescent="0.25">
      <c r="A198" s="68"/>
      <c r="B198" s="68"/>
      <c r="C198" s="58"/>
      <c r="D198" s="58"/>
      <c r="E198" s="36" t="s">
        <v>267</v>
      </c>
      <c r="F198" s="24"/>
      <c r="G198" s="26" t="s">
        <v>184</v>
      </c>
      <c r="H198" s="37">
        <v>0</v>
      </c>
      <c r="I198" s="38">
        <v>849703.11</v>
      </c>
      <c r="J198" s="37">
        <v>0</v>
      </c>
      <c r="K198" s="37">
        <v>0</v>
      </c>
      <c r="L198" s="37">
        <v>0</v>
      </c>
      <c r="M198" s="37">
        <v>0</v>
      </c>
      <c r="N198" s="38">
        <f t="shared" si="8"/>
        <v>849703.11</v>
      </c>
    </row>
    <row r="199" spans="1:14" x14ac:dyDescent="0.25">
      <c r="A199" s="68"/>
      <c r="B199" s="68"/>
      <c r="C199" s="58"/>
      <c r="D199" s="58"/>
      <c r="E199" s="36" t="s">
        <v>268</v>
      </c>
      <c r="F199" s="24"/>
      <c r="G199" s="26" t="s">
        <v>96</v>
      </c>
      <c r="H199" s="37">
        <v>0</v>
      </c>
      <c r="I199" s="38">
        <v>54115.97</v>
      </c>
      <c r="J199" s="37">
        <v>0</v>
      </c>
      <c r="K199" s="37">
        <v>0</v>
      </c>
      <c r="L199" s="37">
        <v>0</v>
      </c>
      <c r="M199" s="37">
        <v>0</v>
      </c>
      <c r="N199" s="38">
        <f t="shared" si="8"/>
        <v>54115.97</v>
      </c>
    </row>
    <row r="200" spans="1:14" x14ac:dyDescent="0.25">
      <c r="A200" s="68"/>
      <c r="B200" s="68"/>
      <c r="C200" s="58"/>
      <c r="D200" s="58"/>
      <c r="E200" s="36" t="s">
        <v>269</v>
      </c>
      <c r="F200" s="24"/>
      <c r="G200" s="26" t="s">
        <v>270</v>
      </c>
      <c r="H200" s="37">
        <v>0</v>
      </c>
      <c r="I200" s="38">
        <v>3234447.7</v>
      </c>
      <c r="J200" s="37">
        <v>0</v>
      </c>
      <c r="K200" s="37">
        <v>0</v>
      </c>
      <c r="L200" s="37">
        <v>0</v>
      </c>
      <c r="M200" s="37">
        <v>0</v>
      </c>
      <c r="N200" s="38">
        <f t="shared" si="8"/>
        <v>3234447.7</v>
      </c>
    </row>
    <row r="201" spans="1:14" x14ac:dyDescent="0.25">
      <c r="A201" s="68"/>
      <c r="B201" s="68"/>
      <c r="C201" s="58"/>
      <c r="D201" s="58"/>
      <c r="E201" s="36" t="s">
        <v>271</v>
      </c>
      <c r="F201" s="24"/>
      <c r="G201" s="26" t="s">
        <v>121</v>
      </c>
      <c r="H201" s="37">
        <v>0</v>
      </c>
      <c r="I201" s="38">
        <v>1252193.75</v>
      </c>
      <c r="J201" s="37">
        <v>0</v>
      </c>
      <c r="K201" s="37">
        <v>0</v>
      </c>
      <c r="L201" s="37">
        <v>0</v>
      </c>
      <c r="M201" s="37">
        <v>0</v>
      </c>
      <c r="N201" s="38">
        <f t="shared" si="8"/>
        <v>1252193.75</v>
      </c>
    </row>
    <row r="202" spans="1:14" x14ac:dyDescent="0.25">
      <c r="A202" s="68"/>
      <c r="B202" s="68"/>
      <c r="C202" s="58"/>
      <c r="D202" s="58"/>
      <c r="E202" s="36" t="s">
        <v>272</v>
      </c>
      <c r="F202" s="24"/>
      <c r="G202" s="26" t="s">
        <v>273</v>
      </c>
      <c r="H202" s="37">
        <v>0</v>
      </c>
      <c r="I202" s="38">
        <v>1965650.06</v>
      </c>
      <c r="J202" s="37">
        <v>0</v>
      </c>
      <c r="K202" s="37">
        <v>0</v>
      </c>
      <c r="L202" s="37">
        <v>0</v>
      </c>
      <c r="M202" s="37">
        <v>0</v>
      </c>
      <c r="N202" s="38">
        <f t="shared" si="8"/>
        <v>1965650.06</v>
      </c>
    </row>
    <row r="203" spans="1:14" x14ac:dyDescent="0.25">
      <c r="A203" s="68"/>
      <c r="B203" s="68"/>
      <c r="C203" s="58"/>
      <c r="D203" s="58"/>
      <c r="E203" s="36" t="s">
        <v>274</v>
      </c>
      <c r="F203" s="24"/>
      <c r="G203" s="26" t="s">
        <v>250</v>
      </c>
      <c r="H203" s="37">
        <v>0</v>
      </c>
      <c r="I203" s="38">
        <v>903282.85</v>
      </c>
      <c r="J203" s="37">
        <v>0</v>
      </c>
      <c r="K203" s="37">
        <v>0</v>
      </c>
      <c r="L203" s="37">
        <v>0</v>
      </c>
      <c r="M203" s="37">
        <v>0</v>
      </c>
      <c r="N203" s="38">
        <f t="shared" si="8"/>
        <v>903282.85</v>
      </c>
    </row>
    <row r="204" spans="1:14" x14ac:dyDescent="0.25">
      <c r="A204" s="68"/>
      <c r="B204" s="68"/>
      <c r="C204" s="58"/>
      <c r="D204" s="58"/>
      <c r="E204" s="36" t="s">
        <v>275</v>
      </c>
      <c r="F204" s="24"/>
      <c r="G204" s="26" t="s">
        <v>276</v>
      </c>
      <c r="H204" s="37">
        <v>0</v>
      </c>
      <c r="I204" s="38">
        <v>620635.30000000005</v>
      </c>
      <c r="J204" s="37">
        <v>0</v>
      </c>
      <c r="K204" s="37">
        <v>0</v>
      </c>
      <c r="L204" s="37">
        <v>0</v>
      </c>
      <c r="M204" s="37">
        <v>0</v>
      </c>
      <c r="N204" s="38">
        <f t="shared" si="8"/>
        <v>620635.30000000005</v>
      </c>
    </row>
    <row r="205" spans="1:14" x14ac:dyDescent="0.25">
      <c r="A205" s="68"/>
      <c r="B205" s="68"/>
      <c r="C205" s="58"/>
      <c r="D205" s="58"/>
      <c r="E205" s="36" t="s">
        <v>277</v>
      </c>
      <c r="F205" s="24"/>
      <c r="G205" s="26" t="s">
        <v>172</v>
      </c>
      <c r="H205" s="37">
        <v>0</v>
      </c>
      <c r="I205" s="38">
        <v>812342.18</v>
      </c>
      <c r="J205" s="37">
        <v>0</v>
      </c>
      <c r="K205" s="37">
        <v>0</v>
      </c>
      <c r="L205" s="37">
        <v>0</v>
      </c>
      <c r="M205" s="37">
        <v>0</v>
      </c>
      <c r="N205" s="38">
        <f t="shared" si="8"/>
        <v>812342.18</v>
      </c>
    </row>
    <row r="206" spans="1:14" x14ac:dyDescent="0.25">
      <c r="A206" s="68"/>
      <c r="B206" s="68"/>
      <c r="C206" s="58"/>
      <c r="D206" s="58"/>
      <c r="E206" s="36" t="s">
        <v>278</v>
      </c>
      <c r="F206" s="24"/>
      <c r="G206" s="26" t="s">
        <v>279</v>
      </c>
      <c r="H206" s="37">
        <v>0</v>
      </c>
      <c r="I206" s="38">
        <v>761443.42</v>
      </c>
      <c r="J206" s="37">
        <v>0</v>
      </c>
      <c r="K206" s="37">
        <v>0</v>
      </c>
      <c r="L206" s="37">
        <v>0</v>
      </c>
      <c r="M206" s="37">
        <v>0</v>
      </c>
      <c r="N206" s="38">
        <f t="shared" si="8"/>
        <v>761443.42</v>
      </c>
    </row>
    <row r="207" spans="1:14" x14ac:dyDescent="0.25">
      <c r="A207" s="68"/>
      <c r="B207" s="68"/>
      <c r="C207" s="58"/>
      <c r="D207" s="58"/>
      <c r="E207" s="36" t="s">
        <v>280</v>
      </c>
      <c r="F207" s="24"/>
      <c r="G207" s="26" t="s">
        <v>250</v>
      </c>
      <c r="H207" s="37">
        <v>0</v>
      </c>
      <c r="I207" s="38">
        <v>1432264.32</v>
      </c>
      <c r="J207" s="37">
        <v>0</v>
      </c>
      <c r="K207" s="37">
        <v>0</v>
      </c>
      <c r="L207" s="37">
        <v>0</v>
      </c>
      <c r="M207" s="37">
        <v>0</v>
      </c>
      <c r="N207" s="38">
        <f t="shared" si="8"/>
        <v>1432264.32</v>
      </c>
    </row>
    <row r="208" spans="1:14" x14ac:dyDescent="0.25">
      <c r="A208" s="68"/>
      <c r="B208" s="68"/>
      <c r="C208" s="58"/>
      <c r="D208" s="58"/>
      <c r="E208" s="36" t="s">
        <v>281</v>
      </c>
      <c r="F208" s="24"/>
      <c r="G208" s="26" t="s">
        <v>38</v>
      </c>
      <c r="H208" s="37">
        <v>0</v>
      </c>
      <c r="I208" s="38">
        <v>699674.46</v>
      </c>
      <c r="J208" s="37">
        <v>0</v>
      </c>
      <c r="K208" s="37">
        <v>0</v>
      </c>
      <c r="L208" s="37">
        <v>0</v>
      </c>
      <c r="M208" s="37">
        <v>0</v>
      </c>
      <c r="N208" s="38">
        <f t="shared" si="8"/>
        <v>699674.46</v>
      </c>
    </row>
    <row r="209" spans="1:14" x14ac:dyDescent="0.25">
      <c r="A209" s="68"/>
      <c r="B209" s="68"/>
      <c r="C209" s="58"/>
      <c r="D209" s="58"/>
      <c r="E209" s="36" t="s">
        <v>282</v>
      </c>
      <c r="F209" s="24"/>
      <c r="G209" s="26" t="s">
        <v>283</v>
      </c>
      <c r="H209" s="37">
        <v>0</v>
      </c>
      <c r="I209" s="38">
        <v>298189.01</v>
      </c>
      <c r="J209" s="37">
        <v>0</v>
      </c>
      <c r="K209" s="37">
        <v>0</v>
      </c>
      <c r="L209" s="37">
        <v>0</v>
      </c>
      <c r="M209" s="37">
        <v>0</v>
      </c>
      <c r="N209" s="38">
        <f t="shared" si="8"/>
        <v>298189.01</v>
      </c>
    </row>
    <row r="210" spans="1:14" x14ac:dyDescent="0.25">
      <c r="A210" s="68"/>
      <c r="B210" s="68"/>
      <c r="C210" s="58"/>
      <c r="D210" s="58"/>
      <c r="E210" s="36" t="s">
        <v>284</v>
      </c>
      <c r="F210" s="24"/>
      <c r="G210" s="26" t="s">
        <v>172</v>
      </c>
      <c r="H210" s="37">
        <v>0</v>
      </c>
      <c r="I210" s="38">
        <v>1335819.77</v>
      </c>
      <c r="J210" s="37">
        <v>0</v>
      </c>
      <c r="K210" s="37">
        <v>0</v>
      </c>
      <c r="L210" s="37">
        <v>0</v>
      </c>
      <c r="M210" s="37">
        <v>0</v>
      </c>
      <c r="N210" s="38">
        <f t="shared" si="8"/>
        <v>1335819.77</v>
      </c>
    </row>
    <row r="211" spans="1:14" x14ac:dyDescent="0.25">
      <c r="A211" s="68"/>
      <c r="B211" s="68"/>
      <c r="C211" s="58"/>
      <c r="D211" s="58"/>
      <c r="E211" s="36" t="s">
        <v>285</v>
      </c>
      <c r="F211" s="24"/>
      <c r="G211" s="26" t="s">
        <v>70</v>
      </c>
      <c r="H211" s="38">
        <v>239920</v>
      </c>
      <c r="I211" s="37">
        <v>0</v>
      </c>
      <c r="J211" s="37">
        <v>0</v>
      </c>
      <c r="K211" s="37">
        <v>0</v>
      </c>
      <c r="L211" s="37">
        <v>0</v>
      </c>
      <c r="M211" s="37">
        <v>0</v>
      </c>
      <c r="N211" s="38">
        <f t="shared" si="8"/>
        <v>239920</v>
      </c>
    </row>
    <row r="212" spans="1:14" x14ac:dyDescent="0.25">
      <c r="A212" s="68"/>
      <c r="B212" s="68"/>
      <c r="C212" s="58"/>
      <c r="D212" s="58"/>
      <c r="E212" s="36" t="s">
        <v>286</v>
      </c>
      <c r="F212" s="24"/>
      <c r="G212" s="26" t="s">
        <v>29</v>
      </c>
      <c r="H212" s="37">
        <v>0</v>
      </c>
      <c r="I212" s="38">
        <v>3071887</v>
      </c>
      <c r="J212" s="37">
        <v>0</v>
      </c>
      <c r="K212" s="37">
        <v>0</v>
      </c>
      <c r="L212" s="37">
        <v>0</v>
      </c>
      <c r="M212" s="37">
        <v>0</v>
      </c>
      <c r="N212" s="38">
        <f t="shared" si="8"/>
        <v>3071887</v>
      </c>
    </row>
    <row r="213" spans="1:14" x14ac:dyDescent="0.25">
      <c r="A213" s="68"/>
      <c r="B213" s="68"/>
      <c r="C213" s="58"/>
      <c r="D213" s="58"/>
      <c r="E213" s="36" t="s">
        <v>287</v>
      </c>
      <c r="F213" s="24"/>
      <c r="G213" s="26" t="s">
        <v>36</v>
      </c>
      <c r="H213" s="37">
        <v>0</v>
      </c>
      <c r="I213" s="38">
        <v>957143.92</v>
      </c>
      <c r="J213" s="37">
        <v>0</v>
      </c>
      <c r="K213" s="37">
        <v>0</v>
      </c>
      <c r="L213" s="37">
        <v>0</v>
      </c>
      <c r="M213" s="37">
        <v>0</v>
      </c>
      <c r="N213" s="38">
        <f t="shared" si="8"/>
        <v>957143.92</v>
      </c>
    </row>
    <row r="214" spans="1:14" x14ac:dyDescent="0.25">
      <c r="A214" s="68"/>
      <c r="B214" s="68"/>
      <c r="C214" s="58"/>
      <c r="D214" s="58"/>
      <c r="E214" s="36" t="s">
        <v>288</v>
      </c>
      <c r="F214" s="24"/>
      <c r="G214" s="26" t="s">
        <v>232</v>
      </c>
      <c r="H214" s="37">
        <v>0</v>
      </c>
      <c r="I214" s="38">
        <v>1547885.08</v>
      </c>
      <c r="J214" s="37">
        <v>0</v>
      </c>
      <c r="K214" s="37">
        <v>0</v>
      </c>
      <c r="L214" s="37">
        <v>0</v>
      </c>
      <c r="M214" s="37">
        <v>0</v>
      </c>
      <c r="N214" s="38">
        <f t="shared" si="8"/>
        <v>1547885.08</v>
      </c>
    </row>
    <row r="215" spans="1:14" x14ac:dyDescent="0.25">
      <c r="A215" s="68"/>
      <c r="B215" s="68"/>
      <c r="C215" s="58"/>
      <c r="D215" s="58"/>
      <c r="E215" s="36" t="s">
        <v>289</v>
      </c>
      <c r="F215" s="24"/>
      <c r="G215" s="26" t="s">
        <v>261</v>
      </c>
      <c r="H215" s="37">
        <v>0</v>
      </c>
      <c r="I215" s="38">
        <v>924273.3</v>
      </c>
      <c r="J215" s="37">
        <v>0</v>
      </c>
      <c r="K215" s="37">
        <v>0</v>
      </c>
      <c r="L215" s="37">
        <v>0</v>
      </c>
      <c r="M215" s="37">
        <v>0</v>
      </c>
      <c r="N215" s="38">
        <f t="shared" si="8"/>
        <v>924273.3</v>
      </c>
    </row>
    <row r="216" spans="1:14" x14ac:dyDescent="0.25">
      <c r="A216" s="68"/>
      <c r="B216" s="68"/>
      <c r="C216" s="58"/>
      <c r="D216" s="58"/>
      <c r="E216" s="36" t="s">
        <v>290</v>
      </c>
      <c r="F216" s="24"/>
      <c r="G216" s="26" t="s">
        <v>100</v>
      </c>
      <c r="H216" s="37">
        <v>0</v>
      </c>
      <c r="I216" s="38">
        <v>1800248.52</v>
      </c>
      <c r="J216" s="37">
        <v>0</v>
      </c>
      <c r="K216" s="37">
        <v>0</v>
      </c>
      <c r="L216" s="37">
        <v>0</v>
      </c>
      <c r="M216" s="37">
        <v>0</v>
      </c>
      <c r="N216" s="38">
        <f t="shared" si="8"/>
        <v>1800248.52</v>
      </c>
    </row>
    <row r="217" spans="1:14" x14ac:dyDescent="0.25">
      <c r="A217" s="68"/>
      <c r="B217" s="68"/>
      <c r="C217" s="58"/>
      <c r="D217" s="58"/>
      <c r="E217" s="36" t="s">
        <v>291</v>
      </c>
      <c r="F217" s="24"/>
      <c r="G217" s="26" t="s">
        <v>292</v>
      </c>
      <c r="H217" s="37">
        <v>0</v>
      </c>
      <c r="I217" s="38">
        <v>451296.83</v>
      </c>
      <c r="J217" s="37">
        <v>0</v>
      </c>
      <c r="K217" s="37">
        <v>0</v>
      </c>
      <c r="L217" s="37">
        <v>0</v>
      </c>
      <c r="M217" s="37">
        <v>0</v>
      </c>
      <c r="N217" s="38">
        <f t="shared" si="8"/>
        <v>451296.83</v>
      </c>
    </row>
    <row r="218" spans="1:14" x14ac:dyDescent="0.25">
      <c r="A218" s="68"/>
      <c r="B218" s="68"/>
      <c r="C218" s="58"/>
      <c r="D218" s="58"/>
      <c r="E218" s="36" t="s">
        <v>293</v>
      </c>
      <c r="F218" s="24"/>
      <c r="G218" s="26" t="s">
        <v>96</v>
      </c>
      <c r="H218" s="37">
        <v>0</v>
      </c>
      <c r="I218" s="38">
        <v>1792629.75</v>
      </c>
      <c r="J218" s="37">
        <v>0</v>
      </c>
      <c r="K218" s="37">
        <v>0</v>
      </c>
      <c r="L218" s="37">
        <v>0</v>
      </c>
      <c r="M218" s="37">
        <v>0</v>
      </c>
      <c r="N218" s="38">
        <f t="shared" si="8"/>
        <v>1792629.75</v>
      </c>
    </row>
    <row r="219" spans="1:14" x14ac:dyDescent="0.25">
      <c r="A219" s="68"/>
      <c r="B219" s="68"/>
      <c r="C219" s="58"/>
      <c r="D219" s="58"/>
      <c r="E219" s="36" t="s">
        <v>294</v>
      </c>
      <c r="F219" s="24"/>
      <c r="G219" s="26" t="s">
        <v>106</v>
      </c>
      <c r="H219" s="37">
        <v>0</v>
      </c>
      <c r="I219" s="38">
        <v>890801.85</v>
      </c>
      <c r="J219" s="37">
        <v>0</v>
      </c>
      <c r="K219" s="37">
        <v>0</v>
      </c>
      <c r="L219" s="37">
        <v>0</v>
      </c>
      <c r="M219" s="37">
        <v>0</v>
      </c>
      <c r="N219" s="38">
        <f t="shared" si="8"/>
        <v>890801.85</v>
      </c>
    </row>
    <row r="220" spans="1:14" x14ac:dyDescent="0.25">
      <c r="A220" s="68"/>
      <c r="B220" s="68"/>
      <c r="C220" s="58"/>
      <c r="D220" s="58"/>
      <c r="E220" s="36" t="s">
        <v>295</v>
      </c>
      <c r="F220" s="24"/>
      <c r="G220" s="26" t="s">
        <v>196</v>
      </c>
      <c r="H220" s="37">
        <v>0</v>
      </c>
      <c r="I220" s="38">
        <v>1094534.67</v>
      </c>
      <c r="J220" s="37">
        <v>0</v>
      </c>
      <c r="K220" s="37">
        <v>0</v>
      </c>
      <c r="L220" s="37">
        <v>0</v>
      </c>
      <c r="M220" s="37">
        <v>0</v>
      </c>
      <c r="N220" s="38">
        <f t="shared" si="8"/>
        <v>1094534.67</v>
      </c>
    </row>
    <row r="221" spans="1:14" x14ac:dyDescent="0.25">
      <c r="A221" s="68"/>
      <c r="B221" s="68"/>
      <c r="C221" s="58"/>
      <c r="D221" s="58"/>
      <c r="E221" s="36" t="s">
        <v>296</v>
      </c>
      <c r="F221" s="24"/>
      <c r="G221" s="26" t="s">
        <v>36</v>
      </c>
      <c r="H221" s="37">
        <v>0</v>
      </c>
      <c r="I221" s="38">
        <v>594794.23</v>
      </c>
      <c r="J221" s="37">
        <v>0</v>
      </c>
      <c r="K221" s="37">
        <v>0</v>
      </c>
      <c r="L221" s="37">
        <v>0</v>
      </c>
      <c r="M221" s="37">
        <v>0</v>
      </c>
      <c r="N221" s="38">
        <f t="shared" si="8"/>
        <v>594794.23</v>
      </c>
    </row>
    <row r="222" spans="1:14" x14ac:dyDescent="0.25">
      <c r="A222" s="68"/>
      <c r="B222" s="68"/>
      <c r="C222" s="58"/>
      <c r="D222" s="58"/>
      <c r="E222" s="36" t="s">
        <v>297</v>
      </c>
      <c r="F222" s="24"/>
      <c r="G222" s="26" t="s">
        <v>261</v>
      </c>
      <c r="H222" s="37">
        <v>0</v>
      </c>
      <c r="I222" s="38">
        <v>2358257.7000000002</v>
      </c>
      <c r="J222" s="37">
        <v>0</v>
      </c>
      <c r="K222" s="37">
        <v>0</v>
      </c>
      <c r="L222" s="37">
        <v>0</v>
      </c>
      <c r="M222" s="37">
        <v>0</v>
      </c>
      <c r="N222" s="38">
        <f t="shared" si="8"/>
        <v>2358257.7000000002</v>
      </c>
    </row>
    <row r="223" spans="1:14" x14ac:dyDescent="0.25">
      <c r="A223" s="68"/>
      <c r="B223" s="68"/>
      <c r="C223" s="58"/>
      <c r="D223" s="58"/>
      <c r="E223" s="36" t="s">
        <v>298</v>
      </c>
      <c r="F223" s="24"/>
      <c r="G223" s="26" t="s">
        <v>36</v>
      </c>
      <c r="H223" s="37">
        <v>0</v>
      </c>
      <c r="I223" s="38">
        <v>1427871.1</v>
      </c>
      <c r="J223" s="37">
        <v>0</v>
      </c>
      <c r="K223" s="37">
        <v>0</v>
      </c>
      <c r="L223" s="37">
        <v>0</v>
      </c>
      <c r="M223" s="37">
        <v>0</v>
      </c>
      <c r="N223" s="38">
        <f t="shared" si="8"/>
        <v>1427871.1</v>
      </c>
    </row>
    <row r="224" spans="1:14" x14ac:dyDescent="0.25">
      <c r="A224" s="68"/>
      <c r="B224" s="68"/>
      <c r="C224" s="58"/>
      <c r="D224" s="58"/>
      <c r="E224" s="36" t="s">
        <v>299</v>
      </c>
      <c r="F224" s="24"/>
      <c r="G224" s="26" t="s">
        <v>129</v>
      </c>
      <c r="H224" s="37">
        <v>0</v>
      </c>
      <c r="I224" s="38">
        <v>949462.36</v>
      </c>
      <c r="J224" s="37">
        <v>0</v>
      </c>
      <c r="K224" s="37">
        <v>0</v>
      </c>
      <c r="L224" s="37">
        <v>0</v>
      </c>
      <c r="M224" s="37">
        <v>0</v>
      </c>
      <c r="N224" s="38">
        <f t="shared" si="8"/>
        <v>949462.36</v>
      </c>
    </row>
    <row r="225" spans="1:14" x14ac:dyDescent="0.25">
      <c r="A225" s="68"/>
      <c r="B225" s="68"/>
      <c r="C225" s="58"/>
      <c r="D225" s="58"/>
      <c r="E225" s="36" t="s">
        <v>300</v>
      </c>
      <c r="F225" s="24"/>
      <c r="G225" s="26" t="s">
        <v>70</v>
      </c>
      <c r="H225" s="37">
        <v>0</v>
      </c>
      <c r="I225" s="38">
        <v>1077178.01</v>
      </c>
      <c r="J225" s="37">
        <v>0</v>
      </c>
      <c r="K225" s="37">
        <v>0</v>
      </c>
      <c r="L225" s="37">
        <v>0</v>
      </c>
      <c r="M225" s="37">
        <v>0</v>
      </c>
      <c r="N225" s="38">
        <f t="shared" si="8"/>
        <v>1077178.01</v>
      </c>
    </row>
    <row r="226" spans="1:14" x14ac:dyDescent="0.25">
      <c r="A226" s="68"/>
      <c r="B226" s="68"/>
      <c r="C226" s="58"/>
      <c r="D226" s="58"/>
      <c r="E226" s="36" t="s">
        <v>301</v>
      </c>
      <c r="F226" s="24"/>
      <c r="G226" s="26" t="s">
        <v>302</v>
      </c>
      <c r="H226" s="37">
        <v>0</v>
      </c>
      <c r="I226" s="38">
        <v>1655359.6</v>
      </c>
      <c r="J226" s="37">
        <v>0</v>
      </c>
      <c r="K226" s="37">
        <v>0</v>
      </c>
      <c r="L226" s="37">
        <v>0</v>
      </c>
      <c r="M226" s="37">
        <v>0</v>
      </c>
      <c r="N226" s="38">
        <f t="shared" si="8"/>
        <v>1655359.6</v>
      </c>
    </row>
    <row r="227" spans="1:14" x14ac:dyDescent="0.25">
      <c r="A227" s="68"/>
      <c r="B227" s="68"/>
      <c r="C227" s="58"/>
      <c r="D227" s="58"/>
      <c r="E227" s="36" t="s">
        <v>303</v>
      </c>
      <c r="F227" s="24"/>
      <c r="G227" s="26" t="s">
        <v>219</v>
      </c>
      <c r="H227" s="37">
        <v>0</v>
      </c>
      <c r="I227" s="38">
        <v>1042741.59</v>
      </c>
      <c r="J227" s="37">
        <v>0</v>
      </c>
      <c r="K227" s="37">
        <v>0</v>
      </c>
      <c r="L227" s="37">
        <v>0</v>
      </c>
      <c r="M227" s="37">
        <v>0</v>
      </c>
      <c r="N227" s="38">
        <f t="shared" si="8"/>
        <v>1042741.59</v>
      </c>
    </row>
    <row r="228" spans="1:14" x14ac:dyDescent="0.25">
      <c r="A228" s="68"/>
      <c r="B228" s="68"/>
      <c r="C228" s="58"/>
      <c r="D228" s="58"/>
      <c r="E228" s="36" t="s">
        <v>304</v>
      </c>
      <c r="F228" s="24"/>
      <c r="G228" s="26" t="s">
        <v>29</v>
      </c>
      <c r="H228" s="37">
        <v>0</v>
      </c>
      <c r="I228" s="38">
        <v>712909.92</v>
      </c>
      <c r="J228" s="37">
        <v>0</v>
      </c>
      <c r="K228" s="37">
        <v>0</v>
      </c>
      <c r="L228" s="37">
        <v>0</v>
      </c>
      <c r="M228" s="37">
        <v>0</v>
      </c>
      <c r="N228" s="38">
        <f t="shared" si="8"/>
        <v>712909.92</v>
      </c>
    </row>
    <row r="229" spans="1:14" x14ac:dyDescent="0.25">
      <c r="A229" s="68"/>
      <c r="B229" s="68"/>
      <c r="C229" s="58"/>
      <c r="D229" s="58"/>
      <c r="E229" s="36" t="s">
        <v>305</v>
      </c>
      <c r="F229" s="24"/>
      <c r="G229" s="26" t="s">
        <v>151</v>
      </c>
      <c r="H229" s="37">
        <v>0</v>
      </c>
      <c r="I229" s="38">
        <v>1711869.45</v>
      </c>
      <c r="J229" s="37">
        <v>0</v>
      </c>
      <c r="K229" s="37">
        <v>0</v>
      </c>
      <c r="L229" s="37">
        <v>0</v>
      </c>
      <c r="M229" s="37">
        <v>0</v>
      </c>
      <c r="N229" s="38">
        <f t="shared" ref="N229:N262" si="9">SUM(H229:M229)</f>
        <v>1711869.45</v>
      </c>
    </row>
    <row r="230" spans="1:14" x14ac:dyDescent="0.25">
      <c r="A230" s="68"/>
      <c r="B230" s="68"/>
      <c r="C230" s="58"/>
      <c r="D230" s="58"/>
      <c r="E230" s="36" t="s">
        <v>306</v>
      </c>
      <c r="F230" s="24"/>
      <c r="G230" s="26" t="s">
        <v>138</v>
      </c>
      <c r="H230" s="37">
        <v>0</v>
      </c>
      <c r="I230" s="38">
        <v>1584754.29</v>
      </c>
      <c r="J230" s="37">
        <v>0</v>
      </c>
      <c r="K230" s="37">
        <v>0</v>
      </c>
      <c r="L230" s="37">
        <v>0</v>
      </c>
      <c r="M230" s="37">
        <v>0</v>
      </c>
      <c r="N230" s="38">
        <f t="shared" si="9"/>
        <v>1584754.29</v>
      </c>
    </row>
    <row r="231" spans="1:14" x14ac:dyDescent="0.25">
      <c r="A231" s="68"/>
      <c r="B231" s="68"/>
      <c r="C231" s="58"/>
      <c r="D231" s="58"/>
      <c r="E231" s="36" t="s">
        <v>307</v>
      </c>
      <c r="F231" s="24"/>
      <c r="G231" s="26" t="s">
        <v>65</v>
      </c>
      <c r="H231" s="37">
        <v>0</v>
      </c>
      <c r="I231" s="38">
        <v>1546277.68</v>
      </c>
      <c r="J231" s="37">
        <v>0</v>
      </c>
      <c r="K231" s="37">
        <v>0</v>
      </c>
      <c r="L231" s="37">
        <v>0</v>
      </c>
      <c r="M231" s="37">
        <v>0</v>
      </c>
      <c r="N231" s="38">
        <f t="shared" si="9"/>
        <v>1546277.68</v>
      </c>
    </row>
    <row r="232" spans="1:14" x14ac:dyDescent="0.25">
      <c r="A232" s="68"/>
      <c r="B232" s="68"/>
      <c r="C232" s="58"/>
      <c r="D232" s="58"/>
      <c r="E232" s="36" t="s">
        <v>308</v>
      </c>
      <c r="F232" s="24"/>
      <c r="G232" s="26" t="s">
        <v>100</v>
      </c>
      <c r="H232" s="37">
        <v>0</v>
      </c>
      <c r="I232" s="38">
        <v>1218866.45</v>
      </c>
      <c r="J232" s="37">
        <v>0</v>
      </c>
      <c r="K232" s="37">
        <v>0</v>
      </c>
      <c r="L232" s="37">
        <v>0</v>
      </c>
      <c r="M232" s="37">
        <v>0</v>
      </c>
      <c r="N232" s="38">
        <f t="shared" si="9"/>
        <v>1218866.45</v>
      </c>
    </row>
    <row r="233" spans="1:14" x14ac:dyDescent="0.25">
      <c r="A233" s="68"/>
      <c r="B233" s="68"/>
      <c r="C233" s="58"/>
      <c r="D233" s="58"/>
      <c r="E233" s="36" t="s">
        <v>309</v>
      </c>
      <c r="F233" s="24"/>
      <c r="G233" s="26" t="s">
        <v>29</v>
      </c>
      <c r="H233" s="37">
        <v>0</v>
      </c>
      <c r="I233" s="38">
        <v>3287800.31</v>
      </c>
      <c r="J233" s="37">
        <v>0</v>
      </c>
      <c r="K233" s="37">
        <v>0</v>
      </c>
      <c r="L233" s="37">
        <v>0</v>
      </c>
      <c r="M233" s="37">
        <v>0</v>
      </c>
      <c r="N233" s="38">
        <f t="shared" si="9"/>
        <v>3287800.31</v>
      </c>
    </row>
    <row r="234" spans="1:14" x14ac:dyDescent="0.25">
      <c r="A234" s="68"/>
      <c r="B234" s="68"/>
      <c r="C234" s="58"/>
      <c r="D234" s="58"/>
      <c r="E234" s="36" t="s">
        <v>310</v>
      </c>
      <c r="F234" s="24"/>
      <c r="G234" s="26" t="s">
        <v>51</v>
      </c>
      <c r="H234" s="37">
        <v>0</v>
      </c>
      <c r="I234" s="38">
        <v>751670.93</v>
      </c>
      <c r="J234" s="37">
        <v>0</v>
      </c>
      <c r="K234" s="37">
        <v>0</v>
      </c>
      <c r="L234" s="37">
        <v>0</v>
      </c>
      <c r="M234" s="37">
        <v>0</v>
      </c>
      <c r="N234" s="38">
        <f t="shared" si="9"/>
        <v>751670.93</v>
      </c>
    </row>
    <row r="235" spans="1:14" x14ac:dyDescent="0.25">
      <c r="A235" s="68"/>
      <c r="B235" s="68"/>
      <c r="C235" s="58"/>
      <c r="D235" s="58"/>
      <c r="E235" s="36" t="s">
        <v>311</v>
      </c>
      <c r="F235" s="24"/>
      <c r="G235" s="26" t="s">
        <v>47</v>
      </c>
      <c r="H235" s="37">
        <v>0</v>
      </c>
      <c r="I235" s="38">
        <v>1696044.5</v>
      </c>
      <c r="J235" s="37">
        <v>0</v>
      </c>
      <c r="K235" s="37">
        <v>0</v>
      </c>
      <c r="L235" s="37">
        <v>0</v>
      </c>
      <c r="M235" s="37">
        <v>0</v>
      </c>
      <c r="N235" s="38">
        <f t="shared" si="9"/>
        <v>1696044.5</v>
      </c>
    </row>
    <row r="236" spans="1:14" x14ac:dyDescent="0.25">
      <c r="A236" s="68"/>
      <c r="B236" s="68"/>
      <c r="C236" s="58"/>
      <c r="D236" s="58"/>
      <c r="E236" s="36" t="s">
        <v>312</v>
      </c>
      <c r="F236" s="24"/>
      <c r="G236" s="26" t="s">
        <v>96</v>
      </c>
      <c r="H236" s="37">
        <v>0</v>
      </c>
      <c r="I236" s="38">
        <v>833745.47</v>
      </c>
      <c r="J236" s="37">
        <v>0</v>
      </c>
      <c r="K236" s="37">
        <v>0</v>
      </c>
      <c r="L236" s="37">
        <v>0</v>
      </c>
      <c r="M236" s="37">
        <v>0</v>
      </c>
      <c r="N236" s="38">
        <f t="shared" si="9"/>
        <v>833745.47</v>
      </c>
    </row>
    <row r="237" spans="1:14" x14ac:dyDescent="0.25">
      <c r="A237" s="68"/>
      <c r="B237" s="68"/>
      <c r="C237" s="58"/>
      <c r="D237" s="58"/>
      <c r="E237" s="36" t="s">
        <v>313</v>
      </c>
      <c r="F237" s="24"/>
      <c r="G237" s="26" t="s">
        <v>36</v>
      </c>
      <c r="H237" s="37">
        <v>0</v>
      </c>
      <c r="I237" s="38">
        <v>2024170.48</v>
      </c>
      <c r="J237" s="37">
        <v>0</v>
      </c>
      <c r="K237" s="37">
        <v>0</v>
      </c>
      <c r="L237" s="37">
        <v>0</v>
      </c>
      <c r="M237" s="37">
        <v>0</v>
      </c>
      <c r="N237" s="38">
        <f t="shared" si="9"/>
        <v>2024170.48</v>
      </c>
    </row>
    <row r="238" spans="1:14" x14ac:dyDescent="0.25">
      <c r="A238" s="68"/>
      <c r="B238" s="68"/>
      <c r="C238" s="58"/>
      <c r="D238" s="58"/>
      <c r="E238" s="36" t="s">
        <v>314</v>
      </c>
      <c r="F238" s="24"/>
      <c r="G238" s="26" t="s">
        <v>315</v>
      </c>
      <c r="H238" s="37">
        <v>0</v>
      </c>
      <c r="I238" s="38">
        <v>1973726.66</v>
      </c>
      <c r="J238" s="37">
        <v>0</v>
      </c>
      <c r="K238" s="37">
        <v>0</v>
      </c>
      <c r="L238" s="37">
        <v>0</v>
      </c>
      <c r="M238" s="37">
        <v>0</v>
      </c>
      <c r="N238" s="38">
        <f t="shared" si="9"/>
        <v>1973726.66</v>
      </c>
    </row>
    <row r="239" spans="1:14" x14ac:dyDescent="0.25">
      <c r="A239" s="68"/>
      <c r="B239" s="68"/>
      <c r="C239" s="58"/>
      <c r="D239" s="58"/>
      <c r="E239" s="36" t="s">
        <v>316</v>
      </c>
      <c r="F239" s="24"/>
      <c r="G239" s="26" t="s">
        <v>65</v>
      </c>
      <c r="H239" s="37">
        <v>0</v>
      </c>
      <c r="I239" s="38">
        <v>1283531.8700000001</v>
      </c>
      <c r="J239" s="37">
        <v>0</v>
      </c>
      <c r="K239" s="37">
        <v>0</v>
      </c>
      <c r="L239" s="37">
        <v>0</v>
      </c>
      <c r="M239" s="37">
        <v>0</v>
      </c>
      <c r="N239" s="38">
        <f t="shared" si="9"/>
        <v>1283531.8700000001</v>
      </c>
    </row>
    <row r="240" spans="1:14" x14ac:dyDescent="0.25">
      <c r="A240" s="68"/>
      <c r="B240" s="68"/>
      <c r="C240" s="58"/>
      <c r="D240" s="58"/>
      <c r="E240" s="36" t="s">
        <v>317</v>
      </c>
      <c r="F240" s="24"/>
      <c r="G240" s="26" t="s">
        <v>38</v>
      </c>
      <c r="H240" s="37">
        <v>0</v>
      </c>
      <c r="I240" s="38">
        <v>2102028.1</v>
      </c>
      <c r="J240" s="37">
        <v>0</v>
      </c>
      <c r="K240" s="37">
        <v>0</v>
      </c>
      <c r="L240" s="37">
        <v>0</v>
      </c>
      <c r="M240" s="37">
        <v>0</v>
      </c>
      <c r="N240" s="38">
        <f t="shared" si="9"/>
        <v>2102028.1</v>
      </c>
    </row>
    <row r="241" spans="1:14" x14ac:dyDescent="0.25">
      <c r="A241" s="68"/>
      <c r="B241" s="68"/>
      <c r="C241" s="58"/>
      <c r="D241" s="58"/>
      <c r="E241" s="36" t="s">
        <v>318</v>
      </c>
      <c r="F241" s="24"/>
      <c r="G241" s="26" t="s">
        <v>276</v>
      </c>
      <c r="H241" s="37">
        <v>0</v>
      </c>
      <c r="I241" s="38">
        <v>1365685.93</v>
      </c>
      <c r="J241" s="37">
        <v>0</v>
      </c>
      <c r="K241" s="37">
        <v>0</v>
      </c>
      <c r="L241" s="37">
        <v>0</v>
      </c>
      <c r="M241" s="37">
        <v>0</v>
      </c>
      <c r="N241" s="38">
        <f t="shared" si="9"/>
        <v>1365685.93</v>
      </c>
    </row>
    <row r="242" spans="1:14" x14ac:dyDescent="0.25">
      <c r="A242" s="68"/>
      <c r="B242" s="68"/>
      <c r="C242" s="58"/>
      <c r="D242" s="58"/>
      <c r="E242" s="36" t="s">
        <v>319</v>
      </c>
      <c r="F242" s="24"/>
      <c r="G242" s="26" t="s">
        <v>320</v>
      </c>
      <c r="H242" s="37">
        <v>0</v>
      </c>
      <c r="I242" s="38">
        <v>1800874.08</v>
      </c>
      <c r="J242" s="37">
        <v>0</v>
      </c>
      <c r="K242" s="37">
        <v>0</v>
      </c>
      <c r="L242" s="37">
        <v>0</v>
      </c>
      <c r="M242" s="37">
        <v>0</v>
      </c>
      <c r="N242" s="38">
        <f t="shared" si="9"/>
        <v>1800874.08</v>
      </c>
    </row>
    <row r="243" spans="1:14" x14ac:dyDescent="0.25">
      <c r="A243" s="68"/>
      <c r="B243" s="68"/>
      <c r="C243" s="58"/>
      <c r="D243" s="58"/>
      <c r="E243" s="36" t="s">
        <v>321</v>
      </c>
      <c r="F243" s="24"/>
      <c r="G243" s="26" t="s">
        <v>68</v>
      </c>
      <c r="H243" s="37">
        <v>0</v>
      </c>
      <c r="I243" s="38">
        <v>760303.39</v>
      </c>
      <c r="J243" s="37">
        <v>0</v>
      </c>
      <c r="K243" s="37">
        <v>0</v>
      </c>
      <c r="L243" s="37">
        <v>0</v>
      </c>
      <c r="M243" s="37">
        <v>0</v>
      </c>
      <c r="N243" s="38">
        <f t="shared" si="9"/>
        <v>760303.39</v>
      </c>
    </row>
    <row r="244" spans="1:14" x14ac:dyDescent="0.25">
      <c r="A244" s="68"/>
      <c r="B244" s="68"/>
      <c r="C244" s="58"/>
      <c r="D244" s="58"/>
      <c r="E244" s="36" t="s">
        <v>322</v>
      </c>
      <c r="F244" s="24"/>
      <c r="G244" s="26" t="s">
        <v>323</v>
      </c>
      <c r="H244" s="37">
        <v>0</v>
      </c>
      <c r="I244" s="38">
        <v>1158697.92</v>
      </c>
      <c r="J244" s="37">
        <v>0</v>
      </c>
      <c r="K244" s="37">
        <v>0</v>
      </c>
      <c r="L244" s="37">
        <v>0</v>
      </c>
      <c r="M244" s="37">
        <v>0</v>
      </c>
      <c r="N244" s="38">
        <f t="shared" si="9"/>
        <v>1158697.92</v>
      </c>
    </row>
    <row r="245" spans="1:14" x14ac:dyDescent="0.25">
      <c r="A245" s="68"/>
      <c r="B245" s="68"/>
      <c r="C245" s="58"/>
      <c r="D245" s="58"/>
      <c r="E245" s="36" t="s">
        <v>324</v>
      </c>
      <c r="F245" s="24"/>
      <c r="G245" s="26" t="s">
        <v>325</v>
      </c>
      <c r="H245" s="37">
        <v>0</v>
      </c>
      <c r="I245" s="38">
        <v>595133.15</v>
      </c>
      <c r="J245" s="37">
        <v>0</v>
      </c>
      <c r="K245" s="37">
        <v>0</v>
      </c>
      <c r="L245" s="37">
        <v>0</v>
      </c>
      <c r="M245" s="37">
        <v>0</v>
      </c>
      <c r="N245" s="38">
        <f t="shared" si="9"/>
        <v>595133.15</v>
      </c>
    </row>
    <row r="246" spans="1:14" x14ac:dyDescent="0.25">
      <c r="A246" s="68"/>
      <c r="B246" s="68"/>
      <c r="C246" s="58"/>
      <c r="D246" s="58"/>
      <c r="E246" s="36" t="s">
        <v>326</v>
      </c>
      <c r="F246" s="24"/>
      <c r="G246" s="26" t="s">
        <v>327</v>
      </c>
      <c r="H246" s="37">
        <v>0</v>
      </c>
      <c r="I246" s="38">
        <v>1000058.39</v>
      </c>
      <c r="J246" s="37">
        <v>0</v>
      </c>
      <c r="K246" s="37">
        <v>0</v>
      </c>
      <c r="L246" s="37">
        <v>0</v>
      </c>
      <c r="M246" s="37">
        <v>0</v>
      </c>
      <c r="N246" s="38">
        <f t="shared" si="9"/>
        <v>1000058.39</v>
      </c>
    </row>
    <row r="247" spans="1:14" x14ac:dyDescent="0.25">
      <c r="A247" s="68"/>
      <c r="B247" s="68"/>
      <c r="C247" s="58"/>
      <c r="D247" s="58"/>
      <c r="E247" s="36" t="s">
        <v>328</v>
      </c>
      <c r="F247" s="24"/>
      <c r="G247" s="26" t="s">
        <v>43</v>
      </c>
      <c r="H247" s="37">
        <v>0</v>
      </c>
      <c r="I247" s="38">
        <v>1009438.88</v>
      </c>
      <c r="J247" s="37">
        <v>0</v>
      </c>
      <c r="K247" s="37">
        <v>0</v>
      </c>
      <c r="L247" s="37">
        <v>0</v>
      </c>
      <c r="M247" s="37">
        <v>0</v>
      </c>
      <c r="N247" s="38">
        <f t="shared" si="9"/>
        <v>1009438.88</v>
      </c>
    </row>
    <row r="248" spans="1:14" x14ac:dyDescent="0.25">
      <c r="A248" s="68"/>
      <c r="B248" s="68"/>
      <c r="C248" s="58"/>
      <c r="D248" s="58"/>
      <c r="E248" s="36" t="s">
        <v>329</v>
      </c>
      <c r="F248" s="24"/>
      <c r="G248" s="26" t="s">
        <v>250</v>
      </c>
      <c r="H248" s="37">
        <v>0</v>
      </c>
      <c r="I248" s="38">
        <v>1767161.87</v>
      </c>
      <c r="J248" s="37">
        <v>0</v>
      </c>
      <c r="K248" s="37">
        <v>0</v>
      </c>
      <c r="L248" s="37">
        <v>0</v>
      </c>
      <c r="M248" s="37">
        <v>0</v>
      </c>
      <c r="N248" s="38">
        <f t="shared" si="9"/>
        <v>1767161.87</v>
      </c>
    </row>
    <row r="249" spans="1:14" x14ac:dyDescent="0.25">
      <c r="A249" s="68"/>
      <c r="B249" s="68"/>
      <c r="C249" s="58"/>
      <c r="D249" s="58"/>
      <c r="E249" s="36" t="s">
        <v>330</v>
      </c>
      <c r="F249" s="24"/>
      <c r="G249" s="26" t="s">
        <v>62</v>
      </c>
      <c r="H249" s="37">
        <v>0</v>
      </c>
      <c r="I249" s="38">
        <v>1322301.72</v>
      </c>
      <c r="J249" s="37">
        <v>0</v>
      </c>
      <c r="K249" s="37">
        <v>0</v>
      </c>
      <c r="L249" s="37">
        <v>0</v>
      </c>
      <c r="M249" s="37">
        <v>0</v>
      </c>
      <c r="N249" s="38">
        <f t="shared" si="9"/>
        <v>1322301.72</v>
      </c>
    </row>
    <row r="250" spans="1:14" x14ac:dyDescent="0.25">
      <c r="A250" s="68"/>
      <c r="B250" s="68"/>
      <c r="C250" s="58"/>
      <c r="D250" s="58"/>
      <c r="E250" s="36" t="s">
        <v>331</v>
      </c>
      <c r="F250" s="24"/>
      <c r="G250" s="26" t="s">
        <v>323</v>
      </c>
      <c r="H250" s="37">
        <v>0</v>
      </c>
      <c r="I250" s="38">
        <v>522167.17</v>
      </c>
      <c r="J250" s="37">
        <v>0</v>
      </c>
      <c r="K250" s="37">
        <v>0</v>
      </c>
      <c r="L250" s="37">
        <v>0</v>
      </c>
      <c r="M250" s="37">
        <v>0</v>
      </c>
      <c r="N250" s="38">
        <f t="shared" si="9"/>
        <v>522167.17</v>
      </c>
    </row>
    <row r="251" spans="1:14" x14ac:dyDescent="0.25">
      <c r="A251" s="68"/>
      <c r="B251" s="68"/>
      <c r="C251" s="58"/>
      <c r="D251" s="58"/>
      <c r="E251" s="36" t="s">
        <v>332</v>
      </c>
      <c r="F251" s="24"/>
      <c r="G251" s="26" t="s">
        <v>103</v>
      </c>
      <c r="H251" s="37">
        <v>0</v>
      </c>
      <c r="I251" s="38">
        <v>734650.44</v>
      </c>
      <c r="J251" s="37">
        <v>0</v>
      </c>
      <c r="K251" s="37">
        <v>0</v>
      </c>
      <c r="L251" s="37">
        <v>0</v>
      </c>
      <c r="M251" s="37">
        <v>0</v>
      </c>
      <c r="N251" s="38">
        <f t="shared" si="9"/>
        <v>734650.44</v>
      </c>
    </row>
    <row r="252" spans="1:14" x14ac:dyDescent="0.25">
      <c r="A252" s="68"/>
      <c r="B252" s="68"/>
      <c r="C252" s="58"/>
      <c r="D252" s="58"/>
      <c r="E252" s="36" t="s">
        <v>333</v>
      </c>
      <c r="F252" s="24"/>
      <c r="G252" s="26" t="s">
        <v>100</v>
      </c>
      <c r="H252" s="37">
        <v>0</v>
      </c>
      <c r="I252" s="38">
        <v>1225576.29</v>
      </c>
      <c r="J252" s="37">
        <v>0</v>
      </c>
      <c r="K252" s="37">
        <v>0</v>
      </c>
      <c r="L252" s="37">
        <v>0</v>
      </c>
      <c r="M252" s="37">
        <v>0</v>
      </c>
      <c r="N252" s="38">
        <f t="shared" si="9"/>
        <v>1225576.29</v>
      </c>
    </row>
    <row r="253" spans="1:14" x14ac:dyDescent="0.25">
      <c r="A253" s="68"/>
      <c r="B253" s="68"/>
      <c r="C253" s="58"/>
      <c r="D253" s="58"/>
      <c r="E253" s="36" t="s">
        <v>334</v>
      </c>
      <c r="F253" s="24"/>
      <c r="G253" s="26" t="s">
        <v>325</v>
      </c>
      <c r="H253" s="37">
        <v>0</v>
      </c>
      <c r="I253" s="38">
        <v>719845.38</v>
      </c>
      <c r="J253" s="37">
        <v>0</v>
      </c>
      <c r="K253" s="37">
        <v>0</v>
      </c>
      <c r="L253" s="37">
        <v>0</v>
      </c>
      <c r="M253" s="37">
        <v>0</v>
      </c>
      <c r="N253" s="38">
        <f t="shared" si="9"/>
        <v>719845.38</v>
      </c>
    </row>
    <row r="254" spans="1:14" x14ac:dyDescent="0.25">
      <c r="A254" s="68"/>
      <c r="B254" s="68"/>
      <c r="C254" s="58"/>
      <c r="D254" s="58"/>
      <c r="E254" s="36" t="s">
        <v>335</v>
      </c>
      <c r="F254" s="24"/>
      <c r="G254" s="26" t="s">
        <v>336</v>
      </c>
      <c r="H254" s="37">
        <v>0</v>
      </c>
      <c r="I254" s="38">
        <v>323314.2</v>
      </c>
      <c r="J254" s="37">
        <v>0</v>
      </c>
      <c r="K254" s="37">
        <v>0</v>
      </c>
      <c r="L254" s="37">
        <v>0</v>
      </c>
      <c r="M254" s="37">
        <v>0</v>
      </c>
      <c r="N254" s="38">
        <f t="shared" si="9"/>
        <v>323314.2</v>
      </c>
    </row>
    <row r="255" spans="1:14" x14ac:dyDescent="0.25">
      <c r="A255" s="68"/>
      <c r="B255" s="68"/>
      <c r="C255" s="58"/>
      <c r="D255" s="58"/>
      <c r="E255" s="36" t="s">
        <v>337</v>
      </c>
      <c r="F255" s="24"/>
      <c r="G255" s="26" t="s">
        <v>255</v>
      </c>
      <c r="H255" s="37">
        <v>0</v>
      </c>
      <c r="I255" s="38">
        <v>1487997.17</v>
      </c>
      <c r="J255" s="37">
        <v>0</v>
      </c>
      <c r="K255" s="37">
        <v>0</v>
      </c>
      <c r="L255" s="37">
        <v>0</v>
      </c>
      <c r="M255" s="37">
        <v>0</v>
      </c>
      <c r="N255" s="38">
        <f t="shared" si="9"/>
        <v>1487997.17</v>
      </c>
    </row>
    <row r="256" spans="1:14" x14ac:dyDescent="0.25">
      <c r="A256" s="68"/>
      <c r="B256" s="68"/>
      <c r="C256" s="58"/>
      <c r="D256" s="58"/>
      <c r="E256" s="36" t="s">
        <v>338</v>
      </c>
      <c r="F256" s="24"/>
      <c r="G256" s="26" t="s">
        <v>100</v>
      </c>
      <c r="H256" s="37">
        <v>0</v>
      </c>
      <c r="I256" s="38">
        <v>599363.4</v>
      </c>
      <c r="J256" s="37">
        <v>0</v>
      </c>
      <c r="K256" s="37">
        <v>0</v>
      </c>
      <c r="L256" s="37">
        <v>0</v>
      </c>
      <c r="M256" s="37">
        <v>0</v>
      </c>
      <c r="N256" s="38">
        <f t="shared" si="9"/>
        <v>599363.4</v>
      </c>
    </row>
    <row r="257" spans="1:15" x14ac:dyDescent="0.25">
      <c r="A257" s="68"/>
      <c r="B257" s="68"/>
      <c r="C257" s="58"/>
      <c r="D257" s="58"/>
      <c r="E257" s="36" t="s">
        <v>339</v>
      </c>
      <c r="F257" s="24"/>
      <c r="G257" s="26" t="s">
        <v>68</v>
      </c>
      <c r="H257" s="37">
        <v>0</v>
      </c>
      <c r="I257" s="38">
        <v>884789.59</v>
      </c>
      <c r="J257" s="37">
        <v>0</v>
      </c>
      <c r="K257" s="37">
        <v>0</v>
      </c>
      <c r="L257" s="37">
        <v>0</v>
      </c>
      <c r="M257" s="37">
        <v>0</v>
      </c>
      <c r="N257" s="38">
        <f t="shared" si="9"/>
        <v>884789.59</v>
      </c>
    </row>
    <row r="258" spans="1:15" x14ac:dyDescent="0.25">
      <c r="A258" s="68"/>
      <c r="B258" s="68"/>
      <c r="C258" s="58"/>
      <c r="D258" s="58"/>
      <c r="E258" s="36" t="s">
        <v>340</v>
      </c>
      <c r="F258" s="24"/>
      <c r="G258" s="26" t="s">
        <v>45</v>
      </c>
      <c r="H258" s="37">
        <v>0</v>
      </c>
      <c r="I258" s="38">
        <v>2027803.97</v>
      </c>
      <c r="J258" s="37">
        <v>0</v>
      </c>
      <c r="K258" s="37">
        <v>0</v>
      </c>
      <c r="L258" s="37">
        <v>0</v>
      </c>
      <c r="M258" s="37">
        <v>0</v>
      </c>
      <c r="N258" s="38">
        <f t="shared" si="9"/>
        <v>2027803.97</v>
      </c>
    </row>
    <row r="259" spans="1:15" x14ac:dyDescent="0.25">
      <c r="A259" s="68"/>
      <c r="B259" s="68"/>
      <c r="C259" s="58"/>
      <c r="D259" s="58"/>
      <c r="E259" s="36" t="s">
        <v>341</v>
      </c>
      <c r="F259" s="24"/>
      <c r="G259" s="26" t="s">
        <v>65</v>
      </c>
      <c r="H259" s="37">
        <v>0</v>
      </c>
      <c r="I259" s="38">
        <v>989679.71</v>
      </c>
      <c r="J259" s="37">
        <v>0</v>
      </c>
      <c r="K259" s="37">
        <v>0</v>
      </c>
      <c r="L259" s="37">
        <v>0</v>
      </c>
      <c r="M259" s="37">
        <v>0</v>
      </c>
      <c r="N259" s="38">
        <f t="shared" si="9"/>
        <v>989679.71</v>
      </c>
    </row>
    <row r="260" spans="1:15" ht="13.5" customHeight="1" x14ac:dyDescent="0.25">
      <c r="A260" s="68"/>
      <c r="B260" s="68"/>
      <c r="C260" s="58"/>
      <c r="D260" s="58"/>
      <c r="E260" s="36" t="s">
        <v>342</v>
      </c>
      <c r="F260" s="24"/>
      <c r="G260" s="26" t="s">
        <v>343</v>
      </c>
      <c r="H260" s="37">
        <v>0</v>
      </c>
      <c r="I260" s="38">
        <v>2180399.58</v>
      </c>
      <c r="J260" s="37">
        <v>0</v>
      </c>
      <c r="K260" s="37">
        <v>0</v>
      </c>
      <c r="L260" s="37">
        <v>0</v>
      </c>
      <c r="M260" s="37">
        <v>0</v>
      </c>
      <c r="N260" s="38">
        <f t="shared" si="9"/>
        <v>2180399.58</v>
      </c>
    </row>
    <row r="261" spans="1:15" x14ac:dyDescent="0.25">
      <c r="A261" s="68"/>
      <c r="B261" s="68"/>
      <c r="C261" s="58"/>
      <c r="D261" s="58"/>
      <c r="E261" s="36" t="s">
        <v>344</v>
      </c>
      <c r="F261" s="24"/>
      <c r="G261" s="26" t="s">
        <v>336</v>
      </c>
      <c r="H261" s="37">
        <v>0</v>
      </c>
      <c r="I261" s="38">
        <v>747132.69</v>
      </c>
      <c r="J261" s="37">
        <v>0</v>
      </c>
      <c r="K261" s="37">
        <v>0</v>
      </c>
      <c r="L261" s="37">
        <v>0</v>
      </c>
      <c r="M261" s="37">
        <v>0</v>
      </c>
      <c r="N261" s="38">
        <f t="shared" si="9"/>
        <v>747132.69</v>
      </c>
    </row>
    <row r="262" spans="1:15" x14ac:dyDescent="0.25">
      <c r="A262" s="68"/>
      <c r="B262" s="68"/>
      <c r="C262" s="58"/>
      <c r="D262" s="58"/>
      <c r="E262" s="36" t="s">
        <v>345</v>
      </c>
      <c r="F262" s="24"/>
      <c r="G262" s="26" t="s">
        <v>325</v>
      </c>
      <c r="H262" s="37">
        <v>0</v>
      </c>
      <c r="I262" s="38">
        <v>420115.96</v>
      </c>
      <c r="J262" s="37">
        <v>0</v>
      </c>
      <c r="K262" s="37">
        <v>0</v>
      </c>
      <c r="L262" s="37">
        <v>0</v>
      </c>
      <c r="M262" s="37">
        <v>0</v>
      </c>
      <c r="N262" s="38">
        <f t="shared" si="9"/>
        <v>420115.96</v>
      </c>
    </row>
    <row r="263" spans="1:15" s="50" customFormat="1" x14ac:dyDescent="0.25">
      <c r="A263" s="51"/>
      <c r="B263" s="51"/>
      <c r="C263" s="52"/>
      <c r="D263" s="53" t="s">
        <v>346</v>
      </c>
      <c r="E263" s="54" t="s">
        <v>347</v>
      </c>
      <c r="F263" s="52"/>
      <c r="G263" s="55"/>
      <c r="H263" s="57">
        <v>0</v>
      </c>
      <c r="I263" s="57">
        <v>0</v>
      </c>
      <c r="J263" s="57">
        <v>0</v>
      </c>
      <c r="K263" s="57">
        <v>0</v>
      </c>
      <c r="L263" s="57">
        <v>0</v>
      </c>
      <c r="M263" s="56">
        <v>5661877</v>
      </c>
      <c r="N263" s="56">
        <v>5661877</v>
      </c>
      <c r="O263" s="49"/>
    </row>
    <row r="264" spans="1:15" x14ac:dyDescent="0.25">
      <c r="A264" s="68"/>
      <c r="B264" s="68"/>
      <c r="C264" s="58"/>
      <c r="D264" s="58"/>
      <c r="E264" s="36" t="s">
        <v>348</v>
      </c>
      <c r="F264" s="24"/>
      <c r="G264" s="26" t="s">
        <v>29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38">
        <v>3888542.88</v>
      </c>
      <c r="N264" s="38">
        <f t="shared" ref="N264:N266" si="10">SUM(H264:M264)</f>
        <v>3888542.88</v>
      </c>
    </row>
    <row r="265" spans="1:15" x14ac:dyDescent="0.25">
      <c r="A265" s="69"/>
      <c r="B265" s="69"/>
      <c r="C265" s="70"/>
      <c r="D265" s="70"/>
      <c r="E265" s="71" t="s">
        <v>349</v>
      </c>
      <c r="F265" s="72"/>
      <c r="G265" s="65" t="s">
        <v>29</v>
      </c>
      <c r="H265" s="66">
        <v>0</v>
      </c>
      <c r="I265" s="66">
        <v>0</v>
      </c>
      <c r="J265" s="66">
        <v>0</v>
      </c>
      <c r="K265" s="66">
        <v>0</v>
      </c>
      <c r="L265" s="66">
        <v>0</v>
      </c>
      <c r="M265" s="67">
        <v>822797.06</v>
      </c>
      <c r="N265" s="67">
        <f t="shared" si="10"/>
        <v>822797.06</v>
      </c>
    </row>
    <row r="266" spans="1:15" x14ac:dyDescent="0.25">
      <c r="A266" s="68"/>
      <c r="B266" s="68"/>
      <c r="C266" s="58"/>
      <c r="D266" s="58"/>
      <c r="E266" s="36" t="s">
        <v>350</v>
      </c>
      <c r="F266" s="24"/>
      <c r="G266" s="26" t="s">
        <v>276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8">
        <v>950537.04</v>
      </c>
      <c r="N266" s="38">
        <f t="shared" si="10"/>
        <v>950537.04</v>
      </c>
    </row>
    <row r="267" spans="1:15" s="50" customFormat="1" x14ac:dyDescent="0.25">
      <c r="A267" s="51"/>
      <c r="B267" s="51"/>
      <c r="C267" s="52"/>
      <c r="D267" s="53" t="s">
        <v>351</v>
      </c>
      <c r="E267" s="54" t="s">
        <v>352</v>
      </c>
      <c r="F267" s="52"/>
      <c r="G267" s="55"/>
      <c r="H267" s="57">
        <v>0</v>
      </c>
      <c r="I267" s="56">
        <v>7584889</v>
      </c>
      <c r="J267" s="57">
        <v>0</v>
      </c>
      <c r="K267" s="57">
        <v>0</v>
      </c>
      <c r="L267" s="57">
        <v>0</v>
      </c>
      <c r="M267" s="57">
        <v>0</v>
      </c>
      <c r="N267" s="56">
        <v>7584889</v>
      </c>
      <c r="O267" s="49"/>
    </row>
    <row r="268" spans="1:15" x14ac:dyDescent="0.25">
      <c r="A268" s="68"/>
      <c r="B268" s="68"/>
      <c r="C268" s="58"/>
      <c r="D268" s="58"/>
      <c r="E268" s="36" t="s">
        <v>353</v>
      </c>
      <c r="F268" s="24"/>
      <c r="G268" s="26" t="s">
        <v>62</v>
      </c>
      <c r="H268" s="37">
        <v>0</v>
      </c>
      <c r="I268" s="38">
        <v>5373433.7000000002</v>
      </c>
      <c r="J268" s="37">
        <v>0</v>
      </c>
      <c r="K268" s="37">
        <v>0</v>
      </c>
      <c r="L268" s="37">
        <v>0</v>
      </c>
      <c r="M268" s="37">
        <v>0</v>
      </c>
      <c r="N268" s="38">
        <f t="shared" ref="N268:N273" si="11">SUM(H268:M268)</f>
        <v>5373433.7000000002</v>
      </c>
    </row>
    <row r="269" spans="1:15" ht="25.5" x14ac:dyDescent="0.25">
      <c r="A269" s="68"/>
      <c r="B269" s="68"/>
      <c r="C269" s="58"/>
      <c r="D269" s="58"/>
      <c r="E269" s="36" t="s">
        <v>354</v>
      </c>
      <c r="F269" s="24"/>
      <c r="G269" s="26" t="s">
        <v>36</v>
      </c>
      <c r="H269" s="37">
        <v>0</v>
      </c>
      <c r="I269" s="38">
        <v>784650.1</v>
      </c>
      <c r="J269" s="37">
        <v>0</v>
      </c>
      <c r="K269" s="37">
        <v>0</v>
      </c>
      <c r="L269" s="37">
        <v>0</v>
      </c>
      <c r="M269" s="37">
        <v>0</v>
      </c>
      <c r="N269" s="38">
        <f t="shared" si="11"/>
        <v>784650.1</v>
      </c>
    </row>
    <row r="270" spans="1:15" x14ac:dyDescent="0.25">
      <c r="A270" s="68"/>
      <c r="B270" s="68"/>
      <c r="C270" s="58"/>
      <c r="D270" s="58"/>
      <c r="E270" s="36" t="s">
        <v>355</v>
      </c>
      <c r="F270" s="24"/>
      <c r="G270" s="26" t="s">
        <v>65</v>
      </c>
      <c r="H270" s="37">
        <v>0</v>
      </c>
      <c r="I270" s="38">
        <v>1426805.08</v>
      </c>
      <c r="J270" s="37">
        <v>0</v>
      </c>
      <c r="K270" s="37">
        <v>0</v>
      </c>
      <c r="L270" s="37">
        <v>0</v>
      </c>
      <c r="M270" s="37">
        <v>0</v>
      </c>
      <c r="N270" s="38">
        <f t="shared" si="11"/>
        <v>1426805.08</v>
      </c>
    </row>
    <row r="271" spans="1:15" s="50" customFormat="1" x14ac:dyDescent="0.25">
      <c r="A271" s="51"/>
      <c r="B271" s="51"/>
      <c r="C271" s="52"/>
      <c r="D271" s="53" t="s">
        <v>356</v>
      </c>
      <c r="E271" s="54" t="s">
        <v>357</v>
      </c>
      <c r="F271" s="52"/>
      <c r="G271" s="55"/>
      <c r="H271" s="57">
        <v>0</v>
      </c>
      <c r="I271" s="57">
        <v>0</v>
      </c>
      <c r="J271" s="57">
        <v>0</v>
      </c>
      <c r="K271" s="57">
        <v>0</v>
      </c>
      <c r="L271" s="57">
        <v>0</v>
      </c>
      <c r="M271" s="56">
        <v>6826034</v>
      </c>
      <c r="N271" s="56">
        <v>6826034</v>
      </c>
      <c r="O271" s="49"/>
    </row>
    <row r="272" spans="1:15" ht="25.5" x14ac:dyDescent="0.25">
      <c r="A272" s="68"/>
      <c r="B272" s="68"/>
      <c r="C272" s="58"/>
      <c r="D272" s="58"/>
      <c r="E272" s="36" t="s">
        <v>358</v>
      </c>
      <c r="F272" s="24"/>
      <c r="G272" s="26" t="s">
        <v>29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38">
        <v>3249606</v>
      </c>
      <c r="N272" s="38">
        <f t="shared" si="11"/>
        <v>3249606</v>
      </c>
    </row>
    <row r="273" spans="1:16" ht="38.25" x14ac:dyDescent="0.25">
      <c r="A273" s="68"/>
      <c r="B273" s="68"/>
      <c r="C273" s="58"/>
      <c r="D273" s="58"/>
      <c r="E273" s="36" t="s">
        <v>359</v>
      </c>
      <c r="F273" s="24"/>
      <c r="G273" s="26" t="s">
        <v>29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8">
        <v>3576427.85</v>
      </c>
      <c r="N273" s="38">
        <f t="shared" si="11"/>
        <v>3576427.85</v>
      </c>
    </row>
    <row r="274" spans="1:16" s="50" customFormat="1" x14ac:dyDescent="0.25">
      <c r="A274" s="51"/>
      <c r="B274" s="51"/>
      <c r="C274" s="52"/>
      <c r="D274" s="53" t="s">
        <v>360</v>
      </c>
      <c r="E274" s="54" t="s">
        <v>361</v>
      </c>
      <c r="F274" s="52"/>
      <c r="G274" s="55"/>
      <c r="H274" s="57">
        <v>0</v>
      </c>
      <c r="I274" s="56">
        <v>2951565</v>
      </c>
      <c r="J274" s="57">
        <v>0</v>
      </c>
      <c r="K274" s="57">
        <v>0</v>
      </c>
      <c r="L274" s="57">
        <v>0</v>
      </c>
      <c r="M274" s="57">
        <v>0</v>
      </c>
      <c r="N274" s="56">
        <v>2951565</v>
      </c>
      <c r="O274" s="49"/>
    </row>
    <row r="275" spans="1:16" ht="25.5" x14ac:dyDescent="0.25">
      <c r="A275" s="68"/>
      <c r="B275" s="68"/>
      <c r="C275" s="58"/>
      <c r="D275" s="58"/>
      <c r="E275" s="73" t="s">
        <v>362</v>
      </c>
      <c r="F275" s="24"/>
      <c r="G275" s="26" t="s">
        <v>36</v>
      </c>
      <c r="H275" s="37">
        <v>0</v>
      </c>
      <c r="I275" s="38">
        <v>2951564.65</v>
      </c>
      <c r="J275" s="37">
        <v>0</v>
      </c>
      <c r="K275" s="37">
        <v>0</v>
      </c>
      <c r="L275" s="37">
        <v>0</v>
      </c>
      <c r="M275" s="37">
        <v>0</v>
      </c>
      <c r="N275" s="38">
        <f>SUM(H275:M275)</f>
        <v>2951564.65</v>
      </c>
    </row>
    <row r="276" spans="1:16" x14ac:dyDescent="0.25">
      <c r="A276" s="23"/>
      <c r="B276" s="23"/>
      <c r="C276" s="23"/>
      <c r="D276" s="23"/>
      <c r="E276" s="73"/>
      <c r="F276" s="25"/>
      <c r="G276" s="26"/>
      <c r="H276" s="74"/>
      <c r="I276" s="74"/>
      <c r="J276" s="74"/>
      <c r="K276" s="74"/>
      <c r="L276" s="74"/>
      <c r="M276" s="74"/>
      <c r="N276" s="38"/>
    </row>
    <row r="277" spans="1:16" s="45" customFormat="1" x14ac:dyDescent="0.25">
      <c r="A277" s="75" t="s">
        <v>363</v>
      </c>
      <c r="B277" s="75"/>
      <c r="C277" s="75"/>
      <c r="D277" s="75"/>
      <c r="E277" s="75"/>
      <c r="F277" s="40"/>
      <c r="G277" s="41"/>
      <c r="H277" s="76">
        <f>SUM(H278)</f>
        <v>371109840</v>
      </c>
      <c r="I277" s="77">
        <f t="shared" ref="I277:N277" si="12">SUM(I278)</f>
        <v>0</v>
      </c>
      <c r="J277" s="76">
        <f t="shared" si="12"/>
        <v>247180173</v>
      </c>
      <c r="K277" s="76">
        <f t="shared" si="12"/>
        <v>53860276</v>
      </c>
      <c r="L277" s="76">
        <f t="shared" si="12"/>
        <v>145941635</v>
      </c>
      <c r="M277" s="76">
        <f t="shared" si="12"/>
        <v>732389448</v>
      </c>
      <c r="N277" s="76">
        <f t="shared" si="12"/>
        <v>1550481372</v>
      </c>
      <c r="O277" s="44"/>
      <c r="P277" s="78"/>
    </row>
    <row r="278" spans="1:16" s="50" customFormat="1" x14ac:dyDescent="0.25">
      <c r="A278" s="58"/>
      <c r="B278" s="46" t="s">
        <v>31</v>
      </c>
      <c r="C278" s="46"/>
      <c r="D278" s="46"/>
      <c r="E278" s="46"/>
      <c r="F278" s="24"/>
      <c r="G278" s="26"/>
      <c r="H278" s="31">
        <f>SUM(H279,H308,H328,H331)</f>
        <v>371109840</v>
      </c>
      <c r="I278" s="79">
        <f t="shared" ref="I278:N278" si="13">SUM(I279,I308,I328,I331)</f>
        <v>0</v>
      </c>
      <c r="J278" s="31">
        <f t="shared" si="13"/>
        <v>247180173</v>
      </c>
      <c r="K278" s="31">
        <f t="shared" si="13"/>
        <v>53860276</v>
      </c>
      <c r="L278" s="31">
        <f t="shared" si="13"/>
        <v>145941635</v>
      </c>
      <c r="M278" s="31">
        <f t="shared" si="13"/>
        <v>732389448</v>
      </c>
      <c r="N278" s="31">
        <f t="shared" si="13"/>
        <v>1550481372</v>
      </c>
      <c r="O278" s="49"/>
    </row>
    <row r="279" spans="1:16" s="50" customFormat="1" x14ac:dyDescent="0.25">
      <c r="A279" s="58"/>
      <c r="B279" s="80"/>
      <c r="C279" s="46" t="s">
        <v>364</v>
      </c>
      <c r="D279" s="46"/>
      <c r="E279" s="46"/>
      <c r="F279" s="24"/>
      <c r="G279" s="26"/>
      <c r="H279" s="31">
        <f>SUM(H280+H305)</f>
        <v>371109840</v>
      </c>
      <c r="I279" s="79">
        <f t="shared" ref="I279:N279" si="14">SUM(I280+I305)</f>
        <v>0</v>
      </c>
      <c r="J279" s="31">
        <f t="shared" si="14"/>
        <v>247180173</v>
      </c>
      <c r="K279" s="79">
        <f t="shared" si="14"/>
        <v>0</v>
      </c>
      <c r="L279" s="31">
        <f t="shared" si="14"/>
        <v>145941635</v>
      </c>
      <c r="M279" s="31">
        <f t="shared" si="14"/>
        <v>405460</v>
      </c>
      <c r="N279" s="31">
        <f t="shared" si="14"/>
        <v>764637108</v>
      </c>
      <c r="O279" s="49"/>
    </row>
    <row r="280" spans="1:16" s="50" customFormat="1" x14ac:dyDescent="0.25">
      <c r="A280" s="51"/>
      <c r="B280" s="51"/>
      <c r="C280" s="52"/>
      <c r="D280" s="53" t="s">
        <v>365</v>
      </c>
      <c r="E280" s="54" t="s">
        <v>366</v>
      </c>
      <c r="F280" s="52"/>
      <c r="G280" s="55"/>
      <c r="H280" s="56">
        <v>371109840</v>
      </c>
      <c r="I280" s="57">
        <v>0</v>
      </c>
      <c r="J280" s="56">
        <v>247180173</v>
      </c>
      <c r="K280" s="57">
        <v>0</v>
      </c>
      <c r="L280" s="56">
        <v>145941635</v>
      </c>
      <c r="M280" s="57">
        <v>0</v>
      </c>
      <c r="N280" s="56">
        <v>764231648</v>
      </c>
      <c r="O280" s="49"/>
    </row>
    <row r="281" spans="1:16" s="50" customFormat="1" ht="25.5" x14ac:dyDescent="0.25">
      <c r="A281" s="58"/>
      <c r="B281" s="58"/>
      <c r="C281" s="58"/>
      <c r="D281" s="68"/>
      <c r="E281" s="36" t="s">
        <v>367</v>
      </c>
      <c r="F281" s="24"/>
      <c r="G281" s="26" t="s">
        <v>368</v>
      </c>
      <c r="H281" s="38">
        <v>170373729.09</v>
      </c>
      <c r="I281" s="37">
        <v>0</v>
      </c>
      <c r="J281" s="37">
        <v>0</v>
      </c>
      <c r="K281" s="37">
        <v>0</v>
      </c>
      <c r="L281" s="38">
        <v>31676563.780000001</v>
      </c>
      <c r="M281" s="37">
        <v>0</v>
      </c>
      <c r="N281" s="38">
        <f t="shared" ref="N281:N304" si="15">SUM(H281:M281)</f>
        <v>202050292.87</v>
      </c>
      <c r="O281" s="49"/>
    </row>
    <row r="282" spans="1:16" s="50" customFormat="1" ht="25.5" x14ac:dyDescent="0.25">
      <c r="A282" s="58"/>
      <c r="B282" s="58"/>
      <c r="C282" s="58"/>
      <c r="D282" s="68"/>
      <c r="E282" s="36" t="s">
        <v>367</v>
      </c>
      <c r="F282" s="24"/>
      <c r="G282" s="26" t="s">
        <v>36</v>
      </c>
      <c r="H282" s="38">
        <v>15383451.34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8">
        <f t="shared" si="15"/>
        <v>15383451.34</v>
      </c>
      <c r="O282" s="49"/>
    </row>
    <row r="283" spans="1:16" s="50" customFormat="1" ht="25.5" x14ac:dyDescent="0.25">
      <c r="A283" s="58"/>
      <c r="B283" s="58"/>
      <c r="C283" s="58"/>
      <c r="D283" s="68"/>
      <c r="E283" s="36" t="s">
        <v>369</v>
      </c>
      <c r="F283" s="24"/>
      <c r="G283" s="26" t="s">
        <v>191</v>
      </c>
      <c r="H283" s="37">
        <v>0</v>
      </c>
      <c r="I283" s="37">
        <v>0</v>
      </c>
      <c r="J283" s="37">
        <v>0</v>
      </c>
      <c r="K283" s="37">
        <v>0</v>
      </c>
      <c r="L283" s="38">
        <v>5680000</v>
      </c>
      <c r="M283" s="37">
        <v>0</v>
      </c>
      <c r="N283" s="38">
        <f t="shared" si="15"/>
        <v>5680000</v>
      </c>
      <c r="O283" s="49"/>
    </row>
    <row r="284" spans="1:16" s="50" customFormat="1" ht="25.5" x14ac:dyDescent="0.25">
      <c r="A284" s="58"/>
      <c r="B284" s="58"/>
      <c r="C284" s="58"/>
      <c r="D284" s="68"/>
      <c r="E284" s="36" t="s">
        <v>370</v>
      </c>
      <c r="F284" s="24"/>
      <c r="G284" s="26" t="s">
        <v>65</v>
      </c>
      <c r="H284" s="37">
        <v>0</v>
      </c>
      <c r="I284" s="37">
        <v>0</v>
      </c>
      <c r="J284" s="38">
        <v>11552659.82</v>
      </c>
      <c r="K284" s="37">
        <v>0</v>
      </c>
      <c r="L284" s="37">
        <v>0</v>
      </c>
      <c r="M284" s="37">
        <v>0</v>
      </c>
      <c r="N284" s="38">
        <f t="shared" si="15"/>
        <v>11552659.82</v>
      </c>
      <c r="O284" s="49"/>
    </row>
    <row r="285" spans="1:16" s="50" customFormat="1" ht="38.25" x14ac:dyDescent="0.25">
      <c r="A285" s="58"/>
      <c r="B285" s="58"/>
      <c r="C285" s="58"/>
      <c r="D285" s="68"/>
      <c r="E285" s="36" t="s">
        <v>371</v>
      </c>
      <c r="F285" s="24"/>
      <c r="G285" s="26" t="s">
        <v>62</v>
      </c>
      <c r="H285" s="37">
        <v>0</v>
      </c>
      <c r="I285" s="37">
        <v>0</v>
      </c>
      <c r="J285" s="37">
        <v>0</v>
      </c>
      <c r="K285" s="37">
        <v>0</v>
      </c>
      <c r="L285" s="38">
        <v>2900000</v>
      </c>
      <c r="M285" s="37">
        <v>0</v>
      </c>
      <c r="N285" s="38">
        <f t="shared" si="15"/>
        <v>2900000</v>
      </c>
      <c r="O285" s="49"/>
    </row>
    <row r="286" spans="1:16" s="50" customFormat="1" ht="25.5" customHeight="1" x14ac:dyDescent="0.25">
      <c r="A286" s="58"/>
      <c r="B286" s="58"/>
      <c r="C286" s="58"/>
      <c r="D286" s="68"/>
      <c r="E286" s="36" t="s">
        <v>372</v>
      </c>
      <c r="F286" s="24"/>
      <c r="G286" s="26" t="s">
        <v>373</v>
      </c>
      <c r="H286" s="37">
        <v>0</v>
      </c>
      <c r="I286" s="37">
        <v>0</v>
      </c>
      <c r="J286" s="37">
        <v>0</v>
      </c>
      <c r="K286" s="37">
        <v>0</v>
      </c>
      <c r="L286" s="38">
        <v>2750000</v>
      </c>
      <c r="M286" s="37">
        <v>0</v>
      </c>
      <c r="N286" s="38">
        <f t="shared" si="15"/>
        <v>2750000</v>
      </c>
      <c r="O286" s="49"/>
    </row>
    <row r="287" spans="1:16" s="50" customFormat="1" ht="25.5" x14ac:dyDescent="0.25">
      <c r="A287" s="58"/>
      <c r="B287" s="58"/>
      <c r="C287" s="58"/>
      <c r="D287" s="68"/>
      <c r="E287" s="36" t="s">
        <v>374</v>
      </c>
      <c r="F287" s="24"/>
      <c r="G287" s="26" t="s">
        <v>375</v>
      </c>
      <c r="H287" s="37">
        <v>0</v>
      </c>
      <c r="I287" s="37">
        <v>0</v>
      </c>
      <c r="J287" s="37">
        <v>0</v>
      </c>
      <c r="K287" s="37">
        <v>0</v>
      </c>
      <c r="L287" s="38">
        <v>3383964.29</v>
      </c>
      <c r="M287" s="37">
        <v>0</v>
      </c>
      <c r="N287" s="38">
        <f t="shared" si="15"/>
        <v>3383964.29</v>
      </c>
      <c r="O287" s="49"/>
    </row>
    <row r="288" spans="1:16" s="50" customFormat="1" ht="38.25" x14ac:dyDescent="0.25">
      <c r="A288" s="58"/>
      <c r="B288" s="58"/>
      <c r="C288" s="58"/>
      <c r="D288" s="68"/>
      <c r="E288" s="36" t="s">
        <v>376</v>
      </c>
      <c r="F288" s="24"/>
      <c r="G288" s="26" t="s">
        <v>151</v>
      </c>
      <c r="H288" s="37">
        <v>0</v>
      </c>
      <c r="I288" s="37">
        <v>0</v>
      </c>
      <c r="J288" s="37">
        <v>0</v>
      </c>
      <c r="K288" s="37">
        <v>0</v>
      </c>
      <c r="L288" s="38">
        <v>1200019.3799999999</v>
      </c>
      <c r="M288" s="37">
        <v>0</v>
      </c>
      <c r="N288" s="38">
        <f t="shared" si="15"/>
        <v>1200019.3799999999</v>
      </c>
      <c r="O288" s="49"/>
    </row>
    <row r="289" spans="1:15" s="50" customFormat="1" ht="25.5" x14ac:dyDescent="0.25">
      <c r="A289" s="58"/>
      <c r="B289" s="58"/>
      <c r="C289" s="58"/>
      <c r="D289" s="68"/>
      <c r="E289" s="36" t="s">
        <v>377</v>
      </c>
      <c r="F289" s="24"/>
      <c r="G289" s="26" t="s">
        <v>56</v>
      </c>
      <c r="H289" s="37">
        <v>0</v>
      </c>
      <c r="I289" s="37">
        <v>0</v>
      </c>
      <c r="J289" s="37">
        <v>0</v>
      </c>
      <c r="K289" s="37">
        <v>0</v>
      </c>
      <c r="L289" s="38">
        <v>1960000</v>
      </c>
      <c r="M289" s="37">
        <v>0</v>
      </c>
      <c r="N289" s="38">
        <f t="shared" si="15"/>
        <v>1960000</v>
      </c>
      <c r="O289" s="49"/>
    </row>
    <row r="290" spans="1:15" s="50" customFormat="1" ht="25.5" x14ac:dyDescent="0.25">
      <c r="A290" s="58"/>
      <c r="B290" s="58"/>
      <c r="C290" s="58"/>
      <c r="D290" s="68"/>
      <c r="E290" s="36" t="s">
        <v>378</v>
      </c>
      <c r="F290" s="24"/>
      <c r="G290" s="26" t="s">
        <v>65</v>
      </c>
      <c r="H290" s="37">
        <v>0</v>
      </c>
      <c r="I290" s="37">
        <v>0</v>
      </c>
      <c r="J290" s="38">
        <v>24068618.859999999</v>
      </c>
      <c r="K290" s="37">
        <v>0</v>
      </c>
      <c r="L290" s="37">
        <v>0</v>
      </c>
      <c r="M290" s="37">
        <v>0</v>
      </c>
      <c r="N290" s="38">
        <f t="shared" si="15"/>
        <v>24068618.859999999</v>
      </c>
      <c r="O290" s="49"/>
    </row>
    <row r="291" spans="1:15" s="50" customFormat="1" ht="25.5" x14ac:dyDescent="0.25">
      <c r="A291" s="58"/>
      <c r="B291" s="58"/>
      <c r="C291" s="58"/>
      <c r="D291" s="68"/>
      <c r="E291" s="36" t="s">
        <v>379</v>
      </c>
      <c r="F291" s="24"/>
      <c r="G291" s="26" t="s">
        <v>145</v>
      </c>
      <c r="H291" s="37">
        <v>0</v>
      </c>
      <c r="I291" s="37">
        <v>0</v>
      </c>
      <c r="J291" s="37">
        <v>0</v>
      </c>
      <c r="K291" s="37">
        <v>0</v>
      </c>
      <c r="L291" s="38">
        <v>7950000</v>
      </c>
      <c r="M291" s="37">
        <v>0</v>
      </c>
      <c r="N291" s="38">
        <f t="shared" si="15"/>
        <v>7950000</v>
      </c>
      <c r="O291" s="49"/>
    </row>
    <row r="292" spans="1:15" s="50" customFormat="1" ht="25.5" x14ac:dyDescent="0.25">
      <c r="A292" s="58"/>
      <c r="B292" s="58"/>
      <c r="C292" s="58"/>
      <c r="D292" s="68"/>
      <c r="E292" s="36" t="s">
        <v>380</v>
      </c>
      <c r="F292" s="24"/>
      <c r="G292" s="26" t="s">
        <v>43</v>
      </c>
      <c r="H292" s="37">
        <v>0</v>
      </c>
      <c r="I292" s="37">
        <v>0</v>
      </c>
      <c r="J292" s="37">
        <v>0</v>
      </c>
      <c r="K292" s="37">
        <v>0</v>
      </c>
      <c r="L292" s="38">
        <v>2990000</v>
      </c>
      <c r="M292" s="37">
        <v>0</v>
      </c>
      <c r="N292" s="38">
        <f t="shared" si="15"/>
        <v>2990000</v>
      </c>
      <c r="O292" s="49"/>
    </row>
    <row r="293" spans="1:15" s="50" customFormat="1" ht="38.25" x14ac:dyDescent="0.25">
      <c r="A293" s="58"/>
      <c r="B293" s="58"/>
      <c r="C293" s="58"/>
      <c r="D293" s="68"/>
      <c r="E293" s="36" t="s">
        <v>381</v>
      </c>
      <c r="F293" s="24"/>
      <c r="G293" s="26" t="s">
        <v>36</v>
      </c>
      <c r="H293" s="37">
        <v>0</v>
      </c>
      <c r="I293" s="37">
        <v>0</v>
      </c>
      <c r="J293" s="37">
        <v>0</v>
      </c>
      <c r="K293" s="37">
        <v>0</v>
      </c>
      <c r="L293" s="38">
        <v>3500000</v>
      </c>
      <c r="M293" s="37">
        <v>0</v>
      </c>
      <c r="N293" s="38">
        <f t="shared" si="15"/>
        <v>3500000</v>
      </c>
      <c r="O293" s="49"/>
    </row>
    <row r="294" spans="1:15" s="50" customFormat="1" ht="25.5" x14ac:dyDescent="0.25">
      <c r="A294" s="58"/>
      <c r="B294" s="58"/>
      <c r="C294" s="58"/>
      <c r="D294" s="68"/>
      <c r="E294" s="36" t="s">
        <v>382</v>
      </c>
      <c r="F294" s="24"/>
      <c r="G294" s="26" t="s">
        <v>116</v>
      </c>
      <c r="H294" s="37">
        <v>0</v>
      </c>
      <c r="I294" s="37">
        <v>0</v>
      </c>
      <c r="J294" s="38">
        <v>4715990.47</v>
      </c>
      <c r="K294" s="37">
        <v>0</v>
      </c>
      <c r="L294" s="37">
        <v>0</v>
      </c>
      <c r="M294" s="37">
        <v>0</v>
      </c>
      <c r="N294" s="38">
        <f t="shared" si="15"/>
        <v>4715990.47</v>
      </c>
      <c r="O294" s="49"/>
    </row>
    <row r="295" spans="1:15" s="50" customFormat="1" ht="25.5" x14ac:dyDescent="0.25">
      <c r="A295" s="58"/>
      <c r="B295" s="58"/>
      <c r="C295" s="58"/>
      <c r="D295" s="68"/>
      <c r="E295" s="36" t="s">
        <v>383</v>
      </c>
      <c r="F295" s="24"/>
      <c r="G295" s="26" t="s">
        <v>384</v>
      </c>
      <c r="H295" s="38">
        <v>185352659.86000001</v>
      </c>
      <c r="I295" s="37">
        <v>0</v>
      </c>
      <c r="J295" s="37">
        <v>0</v>
      </c>
      <c r="K295" s="37">
        <v>0</v>
      </c>
      <c r="L295" s="38">
        <v>18650000</v>
      </c>
      <c r="M295" s="37">
        <v>0</v>
      </c>
      <c r="N295" s="38">
        <f t="shared" si="15"/>
        <v>204002659.86000001</v>
      </c>
      <c r="O295" s="49"/>
    </row>
    <row r="296" spans="1:15" s="50" customFormat="1" ht="25.5" x14ac:dyDescent="0.25">
      <c r="A296" s="58"/>
      <c r="B296" s="58"/>
      <c r="C296" s="58"/>
      <c r="D296" s="68"/>
      <c r="E296" s="36" t="s">
        <v>385</v>
      </c>
      <c r="F296" s="24"/>
      <c r="G296" s="26" t="s">
        <v>386</v>
      </c>
      <c r="H296" s="37">
        <v>0</v>
      </c>
      <c r="I296" s="37">
        <v>0</v>
      </c>
      <c r="J296" s="38">
        <v>203592295.19</v>
      </c>
      <c r="K296" s="37">
        <v>0</v>
      </c>
      <c r="L296" s="37">
        <v>0</v>
      </c>
      <c r="M296" s="37">
        <v>0</v>
      </c>
      <c r="N296" s="38">
        <f t="shared" si="15"/>
        <v>203592295.19</v>
      </c>
      <c r="O296" s="49"/>
    </row>
    <row r="297" spans="1:15" s="50" customFormat="1" ht="25.5" x14ac:dyDescent="0.25">
      <c r="A297" s="58"/>
      <c r="B297" s="58"/>
      <c r="C297" s="58"/>
      <c r="D297" s="68"/>
      <c r="E297" s="36" t="s">
        <v>387</v>
      </c>
      <c r="F297" s="24"/>
      <c r="G297" s="26" t="s">
        <v>368</v>
      </c>
      <c r="H297" s="37">
        <v>0</v>
      </c>
      <c r="I297" s="37">
        <v>0</v>
      </c>
      <c r="J297" s="37">
        <v>0</v>
      </c>
      <c r="K297" s="37">
        <v>0</v>
      </c>
      <c r="L297" s="38">
        <v>32199749.039999999</v>
      </c>
      <c r="M297" s="37">
        <v>0</v>
      </c>
      <c r="N297" s="38">
        <f t="shared" si="15"/>
        <v>32199749.039999999</v>
      </c>
      <c r="O297" s="49"/>
    </row>
    <row r="298" spans="1:15" s="50" customFormat="1" ht="38.25" x14ac:dyDescent="0.25">
      <c r="A298" s="58"/>
      <c r="B298" s="58"/>
      <c r="C298" s="58"/>
      <c r="D298" s="68"/>
      <c r="E298" s="36" t="s">
        <v>388</v>
      </c>
      <c r="F298" s="24"/>
      <c r="G298" s="26" t="s">
        <v>56</v>
      </c>
      <c r="H298" s="37">
        <v>0</v>
      </c>
      <c r="I298" s="37">
        <v>0</v>
      </c>
      <c r="J298" s="38">
        <v>3250608.69</v>
      </c>
      <c r="K298" s="37">
        <v>0</v>
      </c>
      <c r="L298" s="37">
        <v>0</v>
      </c>
      <c r="M298" s="37">
        <v>0</v>
      </c>
      <c r="N298" s="38">
        <f t="shared" si="15"/>
        <v>3250608.69</v>
      </c>
      <c r="O298" s="49"/>
    </row>
    <row r="299" spans="1:15" s="50" customFormat="1" ht="38.25" x14ac:dyDescent="0.25">
      <c r="A299" s="58"/>
      <c r="B299" s="58"/>
      <c r="C299" s="58"/>
      <c r="D299" s="68"/>
      <c r="E299" s="36" t="s">
        <v>389</v>
      </c>
      <c r="F299" s="24"/>
      <c r="G299" s="26" t="s">
        <v>255</v>
      </c>
      <c r="H299" s="37">
        <v>0</v>
      </c>
      <c r="I299" s="37">
        <v>0</v>
      </c>
      <c r="J299" s="37">
        <v>0</v>
      </c>
      <c r="K299" s="37">
        <v>0</v>
      </c>
      <c r="L299" s="38">
        <v>9750000</v>
      </c>
      <c r="M299" s="37">
        <v>0</v>
      </c>
      <c r="N299" s="38">
        <f t="shared" si="15"/>
        <v>9750000</v>
      </c>
      <c r="O299" s="49"/>
    </row>
    <row r="300" spans="1:15" s="50" customFormat="1" ht="38.25" x14ac:dyDescent="0.25">
      <c r="A300" s="58"/>
      <c r="B300" s="58"/>
      <c r="C300" s="58"/>
      <c r="D300" s="68"/>
      <c r="E300" s="36" t="s">
        <v>390</v>
      </c>
      <c r="F300" s="24"/>
      <c r="G300" s="26" t="s">
        <v>391</v>
      </c>
      <c r="H300" s="37">
        <v>0</v>
      </c>
      <c r="I300" s="37">
        <v>0</v>
      </c>
      <c r="J300" s="37">
        <v>0</v>
      </c>
      <c r="K300" s="37">
        <v>0</v>
      </c>
      <c r="L300" s="38">
        <v>9390000</v>
      </c>
      <c r="M300" s="37">
        <v>0</v>
      </c>
      <c r="N300" s="38">
        <f t="shared" si="15"/>
        <v>9390000</v>
      </c>
      <c r="O300" s="49"/>
    </row>
    <row r="301" spans="1:15" s="50" customFormat="1" ht="38.25" x14ac:dyDescent="0.25">
      <c r="A301" s="58"/>
      <c r="B301" s="58"/>
      <c r="C301" s="58"/>
      <c r="D301" s="68"/>
      <c r="E301" s="36" t="s">
        <v>392</v>
      </c>
      <c r="F301" s="24"/>
      <c r="G301" s="26" t="s">
        <v>393</v>
      </c>
      <c r="H301" s="37">
        <v>0</v>
      </c>
      <c r="I301" s="37">
        <v>0</v>
      </c>
      <c r="J301" s="37">
        <v>0</v>
      </c>
      <c r="K301" s="37">
        <v>0</v>
      </c>
      <c r="L301" s="38">
        <v>2370500.54</v>
      </c>
      <c r="M301" s="37">
        <v>0</v>
      </c>
      <c r="N301" s="38">
        <f t="shared" si="15"/>
        <v>2370500.54</v>
      </c>
      <c r="O301" s="49"/>
    </row>
    <row r="302" spans="1:15" s="50" customFormat="1" ht="25.5" customHeight="1" x14ac:dyDescent="0.25">
      <c r="A302" s="58"/>
      <c r="B302" s="58"/>
      <c r="C302" s="58"/>
      <c r="D302" s="68"/>
      <c r="E302" s="36" t="s">
        <v>394</v>
      </c>
      <c r="F302" s="24"/>
      <c r="G302" s="26" t="s">
        <v>47</v>
      </c>
      <c r="H302" s="37">
        <v>0</v>
      </c>
      <c r="I302" s="37">
        <v>0</v>
      </c>
      <c r="J302" s="37">
        <v>0</v>
      </c>
      <c r="K302" s="37">
        <v>0</v>
      </c>
      <c r="L302" s="38">
        <v>7165573.75</v>
      </c>
      <c r="M302" s="37">
        <v>0</v>
      </c>
      <c r="N302" s="38">
        <f t="shared" si="15"/>
        <v>7165573.75</v>
      </c>
      <c r="O302" s="49"/>
    </row>
    <row r="303" spans="1:15" s="50" customFormat="1" ht="25.5" x14ac:dyDescent="0.25">
      <c r="A303" s="58"/>
      <c r="B303" s="58"/>
      <c r="C303" s="58"/>
      <c r="D303" s="68"/>
      <c r="E303" s="36" t="s">
        <v>395</v>
      </c>
      <c r="F303" s="24"/>
      <c r="G303" s="26" t="s">
        <v>56</v>
      </c>
      <c r="H303" s="37">
        <v>0</v>
      </c>
      <c r="I303" s="37">
        <v>0</v>
      </c>
      <c r="J303" s="37">
        <v>0</v>
      </c>
      <c r="K303" s="37">
        <v>0</v>
      </c>
      <c r="L303" s="38">
        <v>434972.68</v>
      </c>
      <c r="M303" s="37">
        <v>0</v>
      </c>
      <c r="N303" s="38">
        <f t="shared" si="15"/>
        <v>434972.68</v>
      </c>
      <c r="O303" s="49"/>
    </row>
    <row r="304" spans="1:15" s="50" customFormat="1" x14ac:dyDescent="0.25">
      <c r="A304" s="58"/>
      <c r="B304" s="58"/>
      <c r="C304" s="58"/>
      <c r="D304" s="68"/>
      <c r="E304" s="36" t="s">
        <v>396</v>
      </c>
      <c r="F304" s="24"/>
      <c r="G304" s="26" t="s">
        <v>397</v>
      </c>
      <c r="H304" s="37">
        <v>0</v>
      </c>
      <c r="I304" s="37">
        <v>0</v>
      </c>
      <c r="J304" s="37">
        <v>0</v>
      </c>
      <c r="K304" s="37">
        <v>0</v>
      </c>
      <c r="L304" s="38">
        <v>1990291.03</v>
      </c>
      <c r="M304" s="37">
        <v>0</v>
      </c>
      <c r="N304" s="38">
        <f t="shared" si="15"/>
        <v>1990291.03</v>
      </c>
      <c r="O304" s="49"/>
    </row>
    <row r="305" spans="1:16" s="50" customFormat="1" x14ac:dyDescent="0.25">
      <c r="A305" s="51"/>
      <c r="B305" s="51"/>
      <c r="C305" s="52"/>
      <c r="D305" s="53" t="s">
        <v>398</v>
      </c>
      <c r="E305" s="54" t="s">
        <v>399</v>
      </c>
      <c r="F305" s="52"/>
      <c r="G305" s="55"/>
      <c r="H305" s="57">
        <v>0</v>
      </c>
      <c r="I305" s="57">
        <v>0</v>
      </c>
      <c r="J305" s="57">
        <v>0</v>
      </c>
      <c r="K305" s="57">
        <v>0</v>
      </c>
      <c r="L305" s="57">
        <v>0</v>
      </c>
      <c r="M305" s="56">
        <v>405460</v>
      </c>
      <c r="N305" s="56">
        <v>405460</v>
      </c>
      <c r="O305" s="49"/>
    </row>
    <row r="306" spans="1:16" s="50" customFormat="1" ht="25.5" x14ac:dyDescent="0.25">
      <c r="A306" s="58"/>
      <c r="B306" s="58"/>
      <c r="C306" s="58"/>
      <c r="D306" s="68"/>
      <c r="E306" s="36" t="s">
        <v>400</v>
      </c>
      <c r="F306" s="24"/>
      <c r="G306" s="26" t="s">
        <v>65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8">
        <v>305169.49</v>
      </c>
      <c r="N306" s="38">
        <f t="shared" ref="N306:N307" si="16">SUM(H306:M306)</f>
        <v>305169.49</v>
      </c>
      <c r="O306" s="49"/>
    </row>
    <row r="307" spans="1:16" s="50" customFormat="1" ht="25.5" customHeight="1" x14ac:dyDescent="0.25">
      <c r="A307" s="58"/>
      <c r="B307" s="58"/>
      <c r="C307" s="58"/>
      <c r="D307" s="68"/>
      <c r="E307" s="36" t="s">
        <v>401</v>
      </c>
      <c r="F307" s="24"/>
      <c r="G307" s="26" t="s">
        <v>62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8">
        <v>100290.89</v>
      </c>
      <c r="N307" s="38">
        <f t="shared" si="16"/>
        <v>100290.89</v>
      </c>
      <c r="O307" s="49"/>
    </row>
    <row r="308" spans="1:16" s="50" customFormat="1" x14ac:dyDescent="0.25">
      <c r="A308" s="58"/>
      <c r="B308" s="58"/>
      <c r="C308" s="48" t="s">
        <v>402</v>
      </c>
      <c r="D308" s="48"/>
      <c r="E308" s="48"/>
      <c r="F308" s="24"/>
      <c r="G308" s="26"/>
      <c r="H308" s="79">
        <f t="shared" ref="H308:J308" si="17">SUM(H309,H313)</f>
        <v>0</v>
      </c>
      <c r="I308" s="79">
        <f t="shared" si="17"/>
        <v>0</v>
      </c>
      <c r="J308" s="79">
        <f t="shared" si="17"/>
        <v>0</v>
      </c>
      <c r="K308" s="31">
        <f>SUM(K309,K313)</f>
        <v>1820445</v>
      </c>
      <c r="L308" s="79">
        <f t="shared" ref="L308:N308" si="18">SUM(L309,L313)</f>
        <v>0</v>
      </c>
      <c r="M308" s="31">
        <f t="shared" si="18"/>
        <v>31012981</v>
      </c>
      <c r="N308" s="31">
        <f t="shared" si="18"/>
        <v>32833426</v>
      </c>
      <c r="O308" s="49"/>
      <c r="P308" s="33"/>
    </row>
    <row r="309" spans="1:16" s="50" customFormat="1" x14ac:dyDescent="0.25">
      <c r="A309" s="51"/>
      <c r="B309" s="51"/>
      <c r="C309" s="52"/>
      <c r="D309" s="53" t="s">
        <v>403</v>
      </c>
      <c r="E309" s="54" t="s">
        <v>404</v>
      </c>
      <c r="F309" s="52"/>
      <c r="G309" s="55"/>
      <c r="H309" s="57">
        <v>0</v>
      </c>
      <c r="I309" s="57">
        <v>0</v>
      </c>
      <c r="J309" s="57">
        <v>0</v>
      </c>
      <c r="K309" s="56">
        <v>507627</v>
      </c>
      <c r="L309" s="57">
        <v>0</v>
      </c>
      <c r="M309" s="56">
        <v>13596120</v>
      </c>
      <c r="N309" s="56">
        <v>14103747</v>
      </c>
      <c r="O309" s="49"/>
    </row>
    <row r="310" spans="1:16" s="50" customFormat="1" ht="25.5" x14ac:dyDescent="0.25">
      <c r="A310" s="58"/>
      <c r="B310" s="58"/>
      <c r="C310" s="58"/>
      <c r="D310" s="68"/>
      <c r="E310" s="36" t="s">
        <v>405</v>
      </c>
      <c r="F310" s="24"/>
      <c r="G310" s="26" t="s">
        <v>65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8">
        <v>7784404.1500000004</v>
      </c>
      <c r="N310" s="38">
        <f>SUM(H310:M310)</f>
        <v>7784404.1500000004</v>
      </c>
      <c r="O310" s="49"/>
    </row>
    <row r="311" spans="1:16" s="50" customFormat="1" ht="25.5" x14ac:dyDescent="0.25">
      <c r="A311" s="58"/>
      <c r="B311" s="58"/>
      <c r="C311" s="58"/>
      <c r="D311" s="68"/>
      <c r="E311" s="36" t="s">
        <v>406</v>
      </c>
      <c r="F311" s="24"/>
      <c r="G311" s="26" t="s">
        <v>145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8">
        <v>5433539</v>
      </c>
      <c r="N311" s="38">
        <f>SUM(H311:M311)</f>
        <v>5433539</v>
      </c>
      <c r="O311" s="49"/>
    </row>
    <row r="312" spans="1:16" s="50" customFormat="1" ht="25.5" x14ac:dyDescent="0.25">
      <c r="A312" s="58"/>
      <c r="B312" s="58"/>
      <c r="C312" s="58"/>
      <c r="D312" s="68"/>
      <c r="E312" s="36" t="s">
        <v>407</v>
      </c>
      <c r="F312" s="24"/>
      <c r="G312" s="26" t="s">
        <v>261</v>
      </c>
      <c r="H312" s="37">
        <v>0</v>
      </c>
      <c r="I312" s="37">
        <v>0</v>
      </c>
      <c r="J312" s="37">
        <v>0</v>
      </c>
      <c r="K312" s="38">
        <v>507626.75</v>
      </c>
      <c r="L312" s="37">
        <v>0</v>
      </c>
      <c r="M312" s="38">
        <v>378177.13</v>
      </c>
      <c r="N312" s="38">
        <f>SUM(H312:M312)</f>
        <v>885803.88</v>
      </c>
      <c r="O312" s="49"/>
    </row>
    <row r="313" spans="1:16" s="50" customFormat="1" x14ac:dyDescent="0.25">
      <c r="A313" s="51"/>
      <c r="B313" s="51"/>
      <c r="C313" s="52"/>
      <c r="D313" s="53" t="s">
        <v>403</v>
      </c>
      <c r="E313" s="54" t="s">
        <v>404</v>
      </c>
      <c r="F313" s="52"/>
      <c r="G313" s="55"/>
      <c r="H313" s="57">
        <v>0</v>
      </c>
      <c r="I313" s="57">
        <v>0</v>
      </c>
      <c r="J313" s="57">
        <v>0</v>
      </c>
      <c r="K313" s="56">
        <v>1312818</v>
      </c>
      <c r="L313" s="57">
        <v>0</v>
      </c>
      <c r="M313" s="56">
        <v>17416861</v>
      </c>
      <c r="N313" s="56">
        <v>18729679</v>
      </c>
      <c r="O313" s="49"/>
    </row>
    <row r="314" spans="1:16" s="50" customFormat="1" ht="25.5" x14ac:dyDescent="0.25">
      <c r="A314" s="58"/>
      <c r="B314" s="58"/>
      <c r="C314" s="58"/>
      <c r="D314" s="68"/>
      <c r="E314" s="36" t="s">
        <v>408</v>
      </c>
      <c r="F314" s="24"/>
      <c r="G314" s="26" t="s">
        <v>65</v>
      </c>
      <c r="H314" s="37">
        <v>0</v>
      </c>
      <c r="I314" s="37">
        <v>0</v>
      </c>
      <c r="J314" s="37">
        <v>0</v>
      </c>
      <c r="K314" s="38">
        <v>1312817.8799999999</v>
      </c>
      <c r="L314" s="37">
        <v>0</v>
      </c>
      <c r="M314" s="38">
        <v>3582961.3</v>
      </c>
      <c r="N314" s="38">
        <f t="shared" ref="N314:N327" si="19">SUM(H314:M314)</f>
        <v>4895779.18</v>
      </c>
      <c r="O314" s="49"/>
    </row>
    <row r="315" spans="1:16" s="50" customFormat="1" x14ac:dyDescent="0.25">
      <c r="A315" s="70"/>
      <c r="B315" s="70"/>
      <c r="C315" s="70"/>
      <c r="D315" s="69"/>
      <c r="E315" s="71" t="s">
        <v>409</v>
      </c>
      <c r="F315" s="72"/>
      <c r="G315" s="65" t="s">
        <v>94</v>
      </c>
      <c r="H315" s="66">
        <v>0</v>
      </c>
      <c r="I315" s="66">
        <v>0</v>
      </c>
      <c r="J315" s="66">
        <v>0</v>
      </c>
      <c r="K315" s="66">
        <v>0</v>
      </c>
      <c r="L315" s="66">
        <v>0</v>
      </c>
      <c r="M315" s="67">
        <v>886290.75</v>
      </c>
      <c r="N315" s="67">
        <f t="shared" si="19"/>
        <v>886290.75</v>
      </c>
      <c r="O315" s="49"/>
    </row>
    <row r="316" spans="1:16" s="50" customFormat="1" ht="25.5" x14ac:dyDescent="0.25">
      <c r="A316" s="58"/>
      <c r="B316" s="58"/>
      <c r="C316" s="58"/>
      <c r="D316" s="68"/>
      <c r="E316" s="36" t="s">
        <v>410</v>
      </c>
      <c r="F316" s="24"/>
      <c r="G316" s="26" t="s">
        <v>94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8">
        <v>1685162.49</v>
      </c>
      <c r="N316" s="38">
        <f t="shared" si="19"/>
        <v>1685162.49</v>
      </c>
      <c r="O316" s="49"/>
    </row>
    <row r="317" spans="1:16" s="50" customFormat="1" ht="25.5" x14ac:dyDescent="0.25">
      <c r="A317" s="58"/>
      <c r="B317" s="58"/>
      <c r="C317" s="58"/>
      <c r="D317" s="68"/>
      <c r="E317" s="36" t="s">
        <v>411</v>
      </c>
      <c r="F317" s="24"/>
      <c r="G317" s="26" t="s">
        <v>94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8">
        <v>1081514.24</v>
      </c>
      <c r="N317" s="38">
        <f t="shared" si="19"/>
        <v>1081514.24</v>
      </c>
      <c r="O317" s="49"/>
    </row>
    <row r="318" spans="1:16" s="50" customFormat="1" ht="25.5" x14ac:dyDescent="0.25">
      <c r="A318" s="58"/>
      <c r="B318" s="58"/>
      <c r="C318" s="58"/>
      <c r="D318" s="68"/>
      <c r="E318" s="36" t="s">
        <v>412</v>
      </c>
      <c r="F318" s="24"/>
      <c r="G318" s="26" t="s">
        <v>94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8">
        <v>1779255.74</v>
      </c>
      <c r="N318" s="38">
        <f t="shared" si="19"/>
        <v>1779255.74</v>
      </c>
      <c r="O318" s="49"/>
    </row>
    <row r="319" spans="1:16" s="50" customFormat="1" ht="13.5" customHeight="1" x14ac:dyDescent="0.25">
      <c r="A319" s="58"/>
      <c r="B319" s="58"/>
      <c r="C319" s="58"/>
      <c r="D319" s="68"/>
      <c r="E319" s="36" t="s">
        <v>413</v>
      </c>
      <c r="F319" s="24"/>
      <c r="G319" s="26" t="s">
        <v>94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8">
        <v>1373707.72</v>
      </c>
      <c r="N319" s="38">
        <f t="shared" si="19"/>
        <v>1373707.72</v>
      </c>
      <c r="O319" s="49"/>
    </row>
    <row r="320" spans="1:16" s="50" customFormat="1" ht="25.5" x14ac:dyDescent="0.25">
      <c r="A320" s="58"/>
      <c r="B320" s="58"/>
      <c r="C320" s="58"/>
      <c r="D320" s="68"/>
      <c r="E320" s="36" t="s">
        <v>414</v>
      </c>
      <c r="F320" s="24"/>
      <c r="G320" s="26" t="s">
        <v>94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8">
        <v>1913748.37</v>
      </c>
      <c r="N320" s="38">
        <f t="shared" si="19"/>
        <v>1913748.37</v>
      </c>
      <c r="O320" s="49"/>
    </row>
    <row r="321" spans="1:16" s="50" customFormat="1" ht="25.5" x14ac:dyDescent="0.25">
      <c r="A321" s="58"/>
      <c r="B321" s="58"/>
      <c r="C321" s="58"/>
      <c r="D321" s="68"/>
      <c r="E321" s="36" t="s">
        <v>415</v>
      </c>
      <c r="F321" s="24"/>
      <c r="G321" s="26" t="s">
        <v>203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8">
        <v>1052277.27</v>
      </c>
      <c r="N321" s="38">
        <f t="shared" si="19"/>
        <v>1052277.27</v>
      </c>
      <c r="O321" s="49"/>
    </row>
    <row r="322" spans="1:16" s="50" customFormat="1" ht="25.5" x14ac:dyDescent="0.25">
      <c r="A322" s="58"/>
      <c r="B322" s="58"/>
      <c r="C322" s="58"/>
      <c r="D322" s="68"/>
      <c r="E322" s="36" t="s">
        <v>416</v>
      </c>
      <c r="F322" s="24"/>
      <c r="G322" s="26" t="s">
        <v>417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8">
        <v>936893.29</v>
      </c>
      <c r="N322" s="38">
        <f t="shared" si="19"/>
        <v>936893.29</v>
      </c>
      <c r="O322" s="49"/>
    </row>
    <row r="323" spans="1:16" s="50" customFormat="1" ht="38.25" x14ac:dyDescent="0.25">
      <c r="A323" s="58"/>
      <c r="B323" s="58"/>
      <c r="C323" s="58"/>
      <c r="D323" s="68"/>
      <c r="E323" s="36" t="s">
        <v>418</v>
      </c>
      <c r="F323" s="24"/>
      <c r="G323" s="26" t="s">
        <v>62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38">
        <v>916631.1</v>
      </c>
      <c r="N323" s="38">
        <f t="shared" si="19"/>
        <v>916631.1</v>
      </c>
      <c r="O323" s="49"/>
    </row>
    <row r="324" spans="1:16" s="50" customFormat="1" ht="25.5" x14ac:dyDescent="0.25">
      <c r="A324" s="58"/>
      <c r="B324" s="58"/>
      <c r="C324" s="58"/>
      <c r="D324" s="68"/>
      <c r="E324" s="36" t="s">
        <v>419</v>
      </c>
      <c r="F324" s="24"/>
      <c r="G324" s="26" t="s">
        <v>121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38">
        <v>754149.68</v>
      </c>
      <c r="N324" s="38">
        <f t="shared" si="19"/>
        <v>754149.68</v>
      </c>
      <c r="O324" s="49"/>
    </row>
    <row r="325" spans="1:16" s="50" customFormat="1" ht="25.5" x14ac:dyDescent="0.25">
      <c r="A325" s="58"/>
      <c r="B325" s="58"/>
      <c r="C325" s="58"/>
      <c r="D325" s="68"/>
      <c r="E325" s="36" t="s">
        <v>420</v>
      </c>
      <c r="F325" s="24"/>
      <c r="G325" s="26" t="s">
        <v>118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8">
        <v>896224.06</v>
      </c>
      <c r="N325" s="38">
        <f t="shared" si="19"/>
        <v>896224.06</v>
      </c>
      <c r="O325" s="49"/>
    </row>
    <row r="326" spans="1:16" s="50" customFormat="1" ht="25.5" customHeight="1" x14ac:dyDescent="0.25">
      <c r="A326" s="58"/>
      <c r="B326" s="58"/>
      <c r="C326" s="58"/>
      <c r="D326" s="68"/>
      <c r="E326" s="36" t="s">
        <v>401</v>
      </c>
      <c r="F326" s="24"/>
      <c r="G326" s="26" t="s">
        <v>62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8">
        <v>100290.89</v>
      </c>
      <c r="N326" s="38">
        <f t="shared" si="19"/>
        <v>100290.89</v>
      </c>
      <c r="O326" s="49"/>
    </row>
    <row r="327" spans="1:16" s="50" customFormat="1" ht="25.5" x14ac:dyDescent="0.25">
      <c r="A327" s="58"/>
      <c r="B327" s="58"/>
      <c r="C327" s="58"/>
      <c r="D327" s="68"/>
      <c r="E327" s="36" t="s">
        <v>400</v>
      </c>
      <c r="F327" s="24"/>
      <c r="G327" s="26" t="s">
        <v>65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8">
        <v>457754.21</v>
      </c>
      <c r="N327" s="38">
        <f t="shared" si="19"/>
        <v>457754.21</v>
      </c>
      <c r="O327" s="49"/>
    </row>
    <row r="328" spans="1:16" s="50" customFormat="1" x14ac:dyDescent="0.25">
      <c r="A328" s="58"/>
      <c r="B328" s="58"/>
      <c r="C328" s="48" t="s">
        <v>421</v>
      </c>
      <c r="D328" s="48"/>
      <c r="E328" s="48"/>
      <c r="F328" s="24"/>
      <c r="G328" s="26"/>
      <c r="H328" s="79">
        <f>SUM(H329)</f>
        <v>0</v>
      </c>
      <c r="I328" s="79">
        <f t="shared" ref="I328:N328" si="20">SUM(I329)</f>
        <v>0</v>
      </c>
      <c r="J328" s="79">
        <f t="shared" si="20"/>
        <v>0</v>
      </c>
      <c r="K328" s="79">
        <f t="shared" si="20"/>
        <v>0</v>
      </c>
      <c r="L328" s="79">
        <f t="shared" si="20"/>
        <v>0</v>
      </c>
      <c r="M328" s="31">
        <f t="shared" si="20"/>
        <v>2850447</v>
      </c>
      <c r="N328" s="31">
        <f t="shared" si="20"/>
        <v>2850447</v>
      </c>
      <c r="O328" s="49"/>
      <c r="P328" s="33"/>
    </row>
    <row r="329" spans="1:16" s="50" customFormat="1" ht="25.5" x14ac:dyDescent="0.25">
      <c r="A329" s="51"/>
      <c r="B329" s="51"/>
      <c r="C329" s="52"/>
      <c r="D329" s="53" t="s">
        <v>422</v>
      </c>
      <c r="E329" s="54" t="s">
        <v>423</v>
      </c>
      <c r="F329" s="52"/>
      <c r="G329" s="55"/>
      <c r="H329" s="57">
        <v>0</v>
      </c>
      <c r="I329" s="57">
        <v>0</v>
      </c>
      <c r="J329" s="57">
        <v>0</v>
      </c>
      <c r="K329" s="57">
        <v>0</v>
      </c>
      <c r="L329" s="57">
        <v>0</v>
      </c>
      <c r="M329" s="56">
        <v>2850447</v>
      </c>
      <c r="N329" s="56">
        <v>2850447</v>
      </c>
      <c r="O329" s="49"/>
    </row>
    <row r="330" spans="1:16" s="50" customFormat="1" ht="25.5" x14ac:dyDescent="0.25">
      <c r="A330" s="58"/>
      <c r="B330" s="58"/>
      <c r="C330" s="58"/>
      <c r="D330" s="68"/>
      <c r="E330" s="36" t="s">
        <v>424</v>
      </c>
      <c r="F330" s="24"/>
      <c r="G330" s="26" t="s">
        <v>258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8">
        <v>2850446.67</v>
      </c>
      <c r="N330" s="38">
        <f>SUM(H330:M330)</f>
        <v>2850446.67</v>
      </c>
      <c r="O330" s="49"/>
    </row>
    <row r="331" spans="1:16" s="50" customFormat="1" x14ac:dyDescent="0.25">
      <c r="A331" s="58"/>
      <c r="B331" s="58"/>
      <c r="C331" s="48" t="s">
        <v>32</v>
      </c>
      <c r="D331" s="48"/>
      <c r="E331" s="48"/>
      <c r="F331" s="24"/>
      <c r="G331" s="26"/>
      <c r="H331" s="79">
        <f>SUM(H332,H404,H406,H408,H426,H429)</f>
        <v>0</v>
      </c>
      <c r="I331" s="79">
        <f t="shared" ref="I331:N331" si="21">SUM(I332,I404,I406,I408,I426,I429)</f>
        <v>0</v>
      </c>
      <c r="J331" s="79">
        <f t="shared" si="21"/>
        <v>0</v>
      </c>
      <c r="K331" s="31">
        <f t="shared" si="21"/>
        <v>52039831</v>
      </c>
      <c r="L331" s="79">
        <f t="shared" si="21"/>
        <v>0</v>
      </c>
      <c r="M331" s="31">
        <f t="shared" si="21"/>
        <v>698120560</v>
      </c>
      <c r="N331" s="31">
        <f t="shared" si="21"/>
        <v>750160391</v>
      </c>
      <c r="O331" s="49"/>
      <c r="P331" s="33"/>
    </row>
    <row r="332" spans="1:16" s="50" customFormat="1" x14ac:dyDescent="0.25">
      <c r="A332" s="51"/>
      <c r="B332" s="51"/>
      <c r="C332" s="52"/>
      <c r="D332" s="53" t="s">
        <v>425</v>
      </c>
      <c r="E332" s="54" t="s">
        <v>426</v>
      </c>
      <c r="F332" s="52"/>
      <c r="G332" s="55"/>
      <c r="H332" s="57">
        <v>0</v>
      </c>
      <c r="I332" s="57">
        <v>0</v>
      </c>
      <c r="J332" s="57">
        <v>0</v>
      </c>
      <c r="K332" s="56">
        <v>52039831</v>
      </c>
      <c r="L332" s="57">
        <v>0</v>
      </c>
      <c r="M332" s="56">
        <v>380905841</v>
      </c>
      <c r="N332" s="56">
        <v>432945672</v>
      </c>
      <c r="O332" s="49"/>
    </row>
    <row r="333" spans="1:16" s="50" customFormat="1" x14ac:dyDescent="0.25">
      <c r="A333" s="58"/>
      <c r="B333" s="58"/>
      <c r="C333" s="58"/>
      <c r="D333" s="23"/>
      <c r="E333" s="36" t="s">
        <v>427</v>
      </c>
      <c r="F333" s="24"/>
      <c r="G333" s="26" t="s">
        <v>196</v>
      </c>
      <c r="H333" s="37">
        <v>0</v>
      </c>
      <c r="I333" s="37">
        <v>0</v>
      </c>
      <c r="J333" s="37">
        <v>0</v>
      </c>
      <c r="K333" s="37">
        <v>0</v>
      </c>
      <c r="L333" s="37">
        <v>0</v>
      </c>
      <c r="M333" s="38">
        <v>11296890.09</v>
      </c>
      <c r="N333" s="38">
        <f t="shared" ref="N333:N396" si="22">SUM(H333:M333)</f>
        <v>11296890.09</v>
      </c>
      <c r="O333" s="49"/>
    </row>
    <row r="334" spans="1:16" s="50" customFormat="1" ht="25.5" x14ac:dyDescent="0.25">
      <c r="A334" s="58"/>
      <c r="B334" s="58"/>
      <c r="C334" s="58"/>
      <c r="D334" s="23"/>
      <c r="E334" s="36" t="s">
        <v>428</v>
      </c>
      <c r="F334" s="24"/>
      <c r="G334" s="26" t="s">
        <v>196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38">
        <v>8817209.2400000002</v>
      </c>
      <c r="N334" s="38">
        <f t="shared" si="22"/>
        <v>8817209.2400000002</v>
      </c>
      <c r="O334" s="49"/>
    </row>
    <row r="335" spans="1:16" s="50" customFormat="1" ht="25.5" x14ac:dyDescent="0.25">
      <c r="A335" s="58"/>
      <c r="B335" s="58"/>
      <c r="C335" s="58"/>
      <c r="D335" s="23"/>
      <c r="E335" s="36" t="s">
        <v>429</v>
      </c>
      <c r="F335" s="24"/>
      <c r="G335" s="26" t="s">
        <v>56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8">
        <v>14092691.449999999</v>
      </c>
      <c r="N335" s="38">
        <f t="shared" si="22"/>
        <v>14092691.449999999</v>
      </c>
      <c r="O335" s="49"/>
    </row>
    <row r="336" spans="1:16" s="50" customFormat="1" ht="25.5" x14ac:dyDescent="0.25">
      <c r="A336" s="58"/>
      <c r="B336" s="58"/>
      <c r="C336" s="58"/>
      <c r="D336" s="23"/>
      <c r="E336" s="36" t="s">
        <v>430</v>
      </c>
      <c r="F336" s="24"/>
      <c r="G336" s="26" t="s">
        <v>56</v>
      </c>
      <c r="H336" s="37">
        <v>0</v>
      </c>
      <c r="I336" s="37">
        <v>0</v>
      </c>
      <c r="J336" s="37">
        <v>0</v>
      </c>
      <c r="K336" s="37">
        <v>0</v>
      </c>
      <c r="L336" s="37">
        <v>0</v>
      </c>
      <c r="M336" s="38">
        <v>3688372.21</v>
      </c>
      <c r="N336" s="38">
        <f t="shared" si="22"/>
        <v>3688372.21</v>
      </c>
      <c r="O336" s="49"/>
    </row>
    <row r="337" spans="1:15" s="50" customFormat="1" ht="13.5" customHeight="1" x14ac:dyDescent="0.25">
      <c r="A337" s="58"/>
      <c r="B337" s="58"/>
      <c r="C337" s="58"/>
      <c r="D337" s="23"/>
      <c r="E337" s="36" t="s">
        <v>431</v>
      </c>
      <c r="F337" s="24"/>
      <c r="G337" s="26" t="s">
        <v>178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8">
        <v>2769120.33</v>
      </c>
      <c r="N337" s="38">
        <f t="shared" si="22"/>
        <v>2769120.33</v>
      </c>
      <c r="O337" s="49"/>
    </row>
    <row r="338" spans="1:15" s="50" customFormat="1" ht="25.5" x14ac:dyDescent="0.25">
      <c r="A338" s="58"/>
      <c r="B338" s="58"/>
      <c r="C338" s="58"/>
      <c r="D338" s="23"/>
      <c r="E338" s="36" t="s">
        <v>432</v>
      </c>
      <c r="F338" s="24"/>
      <c r="G338" s="26" t="s">
        <v>178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38">
        <v>3301636.85</v>
      </c>
      <c r="N338" s="38">
        <f t="shared" si="22"/>
        <v>3301636.85</v>
      </c>
      <c r="O338" s="49"/>
    </row>
    <row r="339" spans="1:15" s="50" customFormat="1" ht="25.5" x14ac:dyDescent="0.25">
      <c r="A339" s="58"/>
      <c r="B339" s="58"/>
      <c r="C339" s="58"/>
      <c r="D339" s="23"/>
      <c r="E339" s="36" t="s">
        <v>433</v>
      </c>
      <c r="F339" s="24"/>
      <c r="G339" s="26" t="s">
        <v>56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8">
        <v>8741076.6300000008</v>
      </c>
      <c r="N339" s="38">
        <f t="shared" si="22"/>
        <v>8741076.6300000008</v>
      </c>
      <c r="O339" s="49"/>
    </row>
    <row r="340" spans="1:15" s="50" customFormat="1" ht="25.5" customHeight="1" x14ac:dyDescent="0.25">
      <c r="A340" s="58"/>
      <c r="B340" s="58"/>
      <c r="C340" s="58"/>
      <c r="D340" s="23"/>
      <c r="E340" s="36" t="s">
        <v>434</v>
      </c>
      <c r="F340" s="24"/>
      <c r="G340" s="26" t="s">
        <v>386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8">
        <v>3273355.64</v>
      </c>
      <c r="N340" s="38">
        <f t="shared" si="22"/>
        <v>3273355.64</v>
      </c>
      <c r="O340" s="49"/>
    </row>
    <row r="341" spans="1:15" s="50" customFormat="1" ht="25.5" x14ac:dyDescent="0.25">
      <c r="A341" s="58"/>
      <c r="B341" s="58"/>
      <c r="C341" s="58"/>
      <c r="D341" s="23"/>
      <c r="E341" s="36" t="s">
        <v>435</v>
      </c>
      <c r="F341" s="24"/>
      <c r="G341" s="26" t="s">
        <v>436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38">
        <v>4214414.95</v>
      </c>
      <c r="N341" s="38">
        <f t="shared" si="22"/>
        <v>4214414.95</v>
      </c>
      <c r="O341" s="49"/>
    </row>
    <row r="342" spans="1:15" s="50" customFormat="1" ht="38.25" x14ac:dyDescent="0.25">
      <c r="A342" s="58"/>
      <c r="B342" s="58"/>
      <c r="C342" s="58"/>
      <c r="D342" s="23"/>
      <c r="E342" s="36" t="s">
        <v>437</v>
      </c>
      <c r="F342" s="24"/>
      <c r="G342" s="26" t="s">
        <v>68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8">
        <v>3404383.62</v>
      </c>
      <c r="N342" s="38">
        <f t="shared" si="22"/>
        <v>3404383.62</v>
      </c>
      <c r="O342" s="49"/>
    </row>
    <row r="343" spans="1:15" s="50" customFormat="1" ht="38.25" x14ac:dyDescent="0.25">
      <c r="A343" s="58"/>
      <c r="B343" s="58"/>
      <c r="C343" s="58"/>
      <c r="D343" s="23"/>
      <c r="E343" s="36" t="s">
        <v>438</v>
      </c>
      <c r="F343" s="24"/>
      <c r="G343" s="26" t="s">
        <v>138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38">
        <v>7263572.5700000003</v>
      </c>
      <c r="N343" s="38">
        <f t="shared" si="22"/>
        <v>7263572.5700000003</v>
      </c>
      <c r="O343" s="49"/>
    </row>
    <row r="344" spans="1:15" s="50" customFormat="1" ht="38.25" x14ac:dyDescent="0.25">
      <c r="A344" s="58"/>
      <c r="B344" s="58"/>
      <c r="C344" s="58"/>
      <c r="D344" s="23"/>
      <c r="E344" s="36" t="s">
        <v>439</v>
      </c>
      <c r="F344" s="24"/>
      <c r="G344" s="26" t="s">
        <v>138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8">
        <v>8638314.1799999997</v>
      </c>
      <c r="N344" s="38">
        <f t="shared" si="22"/>
        <v>8638314.1799999997</v>
      </c>
      <c r="O344" s="49"/>
    </row>
    <row r="345" spans="1:15" s="50" customFormat="1" ht="25.5" x14ac:dyDescent="0.25">
      <c r="A345" s="58"/>
      <c r="B345" s="58"/>
      <c r="C345" s="58"/>
      <c r="D345" s="23"/>
      <c r="E345" s="36" t="s">
        <v>440</v>
      </c>
      <c r="F345" s="24"/>
      <c r="G345" s="26" t="s">
        <v>121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8">
        <v>13306808.210000001</v>
      </c>
      <c r="N345" s="38">
        <f t="shared" si="22"/>
        <v>13306808.210000001</v>
      </c>
      <c r="O345" s="49"/>
    </row>
    <row r="346" spans="1:15" s="50" customFormat="1" ht="25.5" x14ac:dyDescent="0.25">
      <c r="A346" s="58"/>
      <c r="B346" s="58"/>
      <c r="C346" s="58"/>
      <c r="D346" s="23"/>
      <c r="E346" s="36" t="s">
        <v>441</v>
      </c>
      <c r="F346" s="24"/>
      <c r="G346" s="26" t="s">
        <v>292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8">
        <v>3618700.28</v>
      </c>
      <c r="N346" s="38">
        <f t="shared" si="22"/>
        <v>3618700.28</v>
      </c>
      <c r="O346" s="49"/>
    </row>
    <row r="347" spans="1:15" s="50" customFormat="1" ht="38.25" x14ac:dyDescent="0.25">
      <c r="A347" s="58"/>
      <c r="B347" s="58"/>
      <c r="C347" s="58"/>
      <c r="D347" s="23"/>
      <c r="E347" s="36" t="s">
        <v>442</v>
      </c>
      <c r="F347" s="24"/>
      <c r="G347" s="26" t="s">
        <v>75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8">
        <v>2671374.2400000002</v>
      </c>
      <c r="N347" s="38">
        <f t="shared" si="22"/>
        <v>2671374.2400000002</v>
      </c>
      <c r="O347" s="49"/>
    </row>
    <row r="348" spans="1:15" s="50" customFormat="1" ht="38.25" x14ac:dyDescent="0.25">
      <c r="A348" s="58"/>
      <c r="B348" s="58"/>
      <c r="C348" s="58"/>
      <c r="D348" s="23"/>
      <c r="E348" s="36" t="s">
        <v>443</v>
      </c>
      <c r="F348" s="24"/>
      <c r="G348" s="26" t="s">
        <v>65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8">
        <v>3220444.68</v>
      </c>
      <c r="N348" s="38">
        <f t="shared" si="22"/>
        <v>3220444.68</v>
      </c>
      <c r="O348" s="49"/>
    </row>
    <row r="349" spans="1:15" s="50" customFormat="1" ht="38.25" x14ac:dyDescent="0.25">
      <c r="A349" s="58"/>
      <c r="B349" s="58"/>
      <c r="C349" s="58"/>
      <c r="D349" s="23"/>
      <c r="E349" s="36" t="s">
        <v>444</v>
      </c>
      <c r="F349" s="24"/>
      <c r="G349" s="26" t="s">
        <v>121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8">
        <v>3717606.44</v>
      </c>
      <c r="N349" s="38">
        <f t="shared" si="22"/>
        <v>3717606.44</v>
      </c>
      <c r="O349" s="49"/>
    </row>
    <row r="350" spans="1:15" s="50" customFormat="1" ht="25.5" x14ac:dyDescent="0.25">
      <c r="A350" s="58"/>
      <c r="B350" s="58"/>
      <c r="C350" s="58"/>
      <c r="D350" s="23"/>
      <c r="E350" s="36" t="s">
        <v>445</v>
      </c>
      <c r="F350" s="24"/>
      <c r="G350" s="26" t="s">
        <v>100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8">
        <v>5504802.21</v>
      </c>
      <c r="N350" s="38">
        <f t="shared" si="22"/>
        <v>5504802.21</v>
      </c>
      <c r="O350" s="49"/>
    </row>
    <row r="351" spans="1:15" s="50" customFormat="1" ht="25.5" customHeight="1" x14ac:dyDescent="0.25">
      <c r="A351" s="58"/>
      <c r="B351" s="58"/>
      <c r="C351" s="58"/>
      <c r="D351" s="23"/>
      <c r="E351" s="36" t="s">
        <v>446</v>
      </c>
      <c r="F351" s="24"/>
      <c r="G351" s="26" t="s">
        <v>219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8">
        <v>3550115.18</v>
      </c>
      <c r="N351" s="38">
        <f t="shared" si="22"/>
        <v>3550115.18</v>
      </c>
      <c r="O351" s="49"/>
    </row>
    <row r="352" spans="1:15" s="50" customFormat="1" ht="38.25" x14ac:dyDescent="0.25">
      <c r="A352" s="58"/>
      <c r="B352" s="58"/>
      <c r="C352" s="58"/>
      <c r="D352" s="23"/>
      <c r="E352" s="36" t="s">
        <v>447</v>
      </c>
      <c r="F352" s="24"/>
      <c r="G352" s="26" t="s">
        <v>83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8">
        <v>5225510.2</v>
      </c>
      <c r="N352" s="38">
        <f t="shared" si="22"/>
        <v>5225510.2</v>
      </c>
      <c r="O352" s="49"/>
    </row>
    <row r="353" spans="1:15" s="50" customFormat="1" ht="38.25" x14ac:dyDescent="0.25">
      <c r="A353" s="58"/>
      <c r="B353" s="58"/>
      <c r="C353" s="58"/>
      <c r="D353" s="23"/>
      <c r="E353" s="36" t="s">
        <v>448</v>
      </c>
      <c r="F353" s="24"/>
      <c r="G353" s="26" t="s">
        <v>41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8">
        <v>2910433.2</v>
      </c>
      <c r="N353" s="38">
        <f t="shared" si="22"/>
        <v>2910433.2</v>
      </c>
      <c r="O353" s="49"/>
    </row>
    <row r="354" spans="1:15" s="50" customFormat="1" ht="38.25" x14ac:dyDescent="0.25">
      <c r="A354" s="58"/>
      <c r="B354" s="58"/>
      <c r="C354" s="58"/>
      <c r="D354" s="23"/>
      <c r="E354" s="36" t="s">
        <v>449</v>
      </c>
      <c r="F354" s="24"/>
      <c r="G354" s="26" t="s">
        <v>41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8">
        <v>3603528.95</v>
      </c>
      <c r="N354" s="38">
        <f t="shared" si="22"/>
        <v>3603528.95</v>
      </c>
      <c r="O354" s="49"/>
    </row>
    <row r="355" spans="1:15" s="50" customFormat="1" ht="38.25" x14ac:dyDescent="0.25">
      <c r="A355" s="58"/>
      <c r="B355" s="58"/>
      <c r="C355" s="58"/>
      <c r="D355" s="23"/>
      <c r="E355" s="36" t="s">
        <v>450</v>
      </c>
      <c r="F355" s="24"/>
      <c r="G355" s="26" t="s">
        <v>151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8">
        <v>3001251.37</v>
      </c>
      <c r="N355" s="38">
        <f t="shared" si="22"/>
        <v>3001251.37</v>
      </c>
      <c r="O355" s="49"/>
    </row>
    <row r="356" spans="1:15" s="50" customFormat="1" ht="38.25" x14ac:dyDescent="0.25">
      <c r="A356" s="58"/>
      <c r="B356" s="58"/>
      <c r="C356" s="58"/>
      <c r="D356" s="23"/>
      <c r="E356" s="36" t="s">
        <v>451</v>
      </c>
      <c r="F356" s="24"/>
      <c r="G356" s="26" t="s">
        <v>373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8">
        <v>3405848.7</v>
      </c>
      <c r="N356" s="38">
        <f t="shared" si="22"/>
        <v>3405848.7</v>
      </c>
      <c r="O356" s="49"/>
    </row>
    <row r="357" spans="1:15" s="50" customFormat="1" ht="25.5" x14ac:dyDescent="0.25">
      <c r="A357" s="58"/>
      <c r="B357" s="58"/>
      <c r="C357" s="58"/>
      <c r="D357" s="23"/>
      <c r="E357" s="36" t="s">
        <v>452</v>
      </c>
      <c r="F357" s="24"/>
      <c r="G357" s="26" t="s">
        <v>56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8">
        <v>5587378.7599999998</v>
      </c>
      <c r="N357" s="38">
        <f t="shared" si="22"/>
        <v>5587378.7599999998</v>
      </c>
      <c r="O357" s="49"/>
    </row>
    <row r="358" spans="1:15" s="50" customFormat="1" ht="25.5" x14ac:dyDescent="0.25">
      <c r="A358" s="70"/>
      <c r="B358" s="70"/>
      <c r="C358" s="70"/>
      <c r="D358" s="81"/>
      <c r="E358" s="71" t="s">
        <v>453</v>
      </c>
      <c r="F358" s="72"/>
      <c r="G358" s="65" t="s">
        <v>151</v>
      </c>
      <c r="H358" s="66">
        <v>0</v>
      </c>
      <c r="I358" s="66">
        <v>0</v>
      </c>
      <c r="J358" s="66">
        <v>0</v>
      </c>
      <c r="K358" s="66">
        <v>0</v>
      </c>
      <c r="L358" s="66">
        <v>0</v>
      </c>
      <c r="M358" s="67">
        <v>3456578.53</v>
      </c>
      <c r="N358" s="67">
        <f t="shared" si="22"/>
        <v>3456578.53</v>
      </c>
      <c r="O358" s="49"/>
    </row>
    <row r="359" spans="1:15" s="50" customFormat="1" ht="25.5" x14ac:dyDescent="0.25">
      <c r="A359" s="58"/>
      <c r="B359" s="58"/>
      <c r="C359" s="58"/>
      <c r="D359" s="23"/>
      <c r="E359" s="36" t="s">
        <v>454</v>
      </c>
      <c r="F359" s="24"/>
      <c r="G359" s="26" t="s">
        <v>92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8">
        <v>3197881.97</v>
      </c>
      <c r="N359" s="38">
        <f t="shared" si="22"/>
        <v>3197881.97</v>
      </c>
      <c r="O359" s="49"/>
    </row>
    <row r="360" spans="1:15" s="50" customFormat="1" ht="38.25" x14ac:dyDescent="0.25">
      <c r="A360" s="58"/>
      <c r="B360" s="58"/>
      <c r="C360" s="58"/>
      <c r="D360" s="23"/>
      <c r="E360" s="36" t="s">
        <v>455</v>
      </c>
      <c r="F360" s="24"/>
      <c r="G360" s="26" t="s">
        <v>58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8">
        <v>3429975.36</v>
      </c>
      <c r="N360" s="38">
        <f t="shared" si="22"/>
        <v>3429975.36</v>
      </c>
      <c r="O360" s="49"/>
    </row>
    <row r="361" spans="1:15" s="50" customFormat="1" ht="25.5" x14ac:dyDescent="0.25">
      <c r="A361" s="58"/>
      <c r="B361" s="58"/>
      <c r="C361" s="58"/>
      <c r="D361" s="23"/>
      <c r="E361" s="36" t="s">
        <v>456</v>
      </c>
      <c r="F361" s="24"/>
      <c r="G361" s="26" t="s">
        <v>209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8">
        <v>3805802.97</v>
      </c>
      <c r="N361" s="38">
        <f t="shared" si="22"/>
        <v>3805802.97</v>
      </c>
      <c r="O361" s="49"/>
    </row>
    <row r="362" spans="1:15" s="50" customFormat="1" ht="25.5" customHeight="1" x14ac:dyDescent="0.25">
      <c r="A362" s="58"/>
      <c r="B362" s="58"/>
      <c r="C362" s="58"/>
      <c r="D362" s="23"/>
      <c r="E362" s="36" t="s">
        <v>457</v>
      </c>
      <c r="F362" s="24"/>
      <c r="G362" s="26" t="s">
        <v>51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8">
        <v>4760761.33</v>
      </c>
      <c r="N362" s="38">
        <f t="shared" si="22"/>
        <v>4760761.33</v>
      </c>
      <c r="O362" s="49"/>
    </row>
    <row r="363" spans="1:15" s="50" customFormat="1" ht="25.5" x14ac:dyDescent="0.25">
      <c r="A363" s="58"/>
      <c r="B363" s="58"/>
      <c r="C363" s="58"/>
      <c r="D363" s="23"/>
      <c r="E363" s="36" t="s">
        <v>458</v>
      </c>
      <c r="F363" s="24"/>
      <c r="G363" s="26" t="s">
        <v>92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8">
        <v>3692101.43</v>
      </c>
      <c r="N363" s="38">
        <f t="shared" si="22"/>
        <v>3692101.43</v>
      </c>
      <c r="O363" s="49"/>
    </row>
    <row r="364" spans="1:15" s="50" customFormat="1" ht="38.25" x14ac:dyDescent="0.25">
      <c r="A364" s="58"/>
      <c r="B364" s="58"/>
      <c r="C364" s="58"/>
      <c r="D364" s="23"/>
      <c r="E364" s="36" t="s">
        <v>459</v>
      </c>
      <c r="F364" s="24"/>
      <c r="G364" s="26" t="s">
        <v>302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8">
        <v>3510095.84</v>
      </c>
      <c r="N364" s="38">
        <f t="shared" si="22"/>
        <v>3510095.84</v>
      </c>
      <c r="O364" s="49"/>
    </row>
    <row r="365" spans="1:15" s="50" customFormat="1" ht="25.5" x14ac:dyDescent="0.25">
      <c r="A365" s="58"/>
      <c r="B365" s="58"/>
      <c r="C365" s="58"/>
      <c r="D365" s="23"/>
      <c r="E365" s="36" t="s">
        <v>460</v>
      </c>
      <c r="F365" s="24"/>
      <c r="G365" s="26" t="s">
        <v>56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8">
        <v>3240132.8</v>
      </c>
      <c r="N365" s="38">
        <f t="shared" si="22"/>
        <v>3240132.8</v>
      </c>
      <c r="O365" s="49"/>
    </row>
    <row r="366" spans="1:15" s="50" customFormat="1" ht="25.5" x14ac:dyDescent="0.25">
      <c r="A366" s="58"/>
      <c r="B366" s="58"/>
      <c r="C366" s="58"/>
      <c r="D366" s="23"/>
      <c r="E366" s="36" t="s">
        <v>461</v>
      </c>
      <c r="F366" s="24"/>
      <c r="G366" s="26" t="s">
        <v>56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8">
        <v>3569604.9</v>
      </c>
      <c r="N366" s="38">
        <f t="shared" si="22"/>
        <v>3569604.9</v>
      </c>
      <c r="O366" s="49"/>
    </row>
    <row r="367" spans="1:15" s="50" customFormat="1" ht="25.5" x14ac:dyDescent="0.25">
      <c r="A367" s="58"/>
      <c r="B367" s="58"/>
      <c r="C367" s="58"/>
      <c r="D367" s="23"/>
      <c r="E367" s="36" t="s">
        <v>462</v>
      </c>
      <c r="F367" s="24"/>
      <c r="G367" s="26" t="s">
        <v>118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8">
        <v>3327782.78</v>
      </c>
      <c r="N367" s="38">
        <f t="shared" si="22"/>
        <v>3327782.78</v>
      </c>
      <c r="O367" s="49"/>
    </row>
    <row r="368" spans="1:15" s="50" customFormat="1" ht="25.5" customHeight="1" x14ac:dyDescent="0.25">
      <c r="A368" s="58"/>
      <c r="B368" s="58"/>
      <c r="C368" s="58"/>
      <c r="D368" s="23"/>
      <c r="E368" s="36" t="s">
        <v>463</v>
      </c>
      <c r="F368" s="24"/>
      <c r="G368" s="26" t="s">
        <v>62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8">
        <v>3717108.11</v>
      </c>
      <c r="N368" s="38">
        <f t="shared" si="22"/>
        <v>3717108.11</v>
      </c>
      <c r="O368" s="49"/>
    </row>
    <row r="369" spans="1:15" s="50" customFormat="1" ht="25.5" x14ac:dyDescent="0.25">
      <c r="A369" s="58"/>
      <c r="B369" s="58"/>
      <c r="C369" s="58"/>
      <c r="D369" s="23"/>
      <c r="E369" s="36" t="s">
        <v>464</v>
      </c>
      <c r="F369" s="24"/>
      <c r="G369" s="26" t="s">
        <v>145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8">
        <v>3914395.34</v>
      </c>
      <c r="N369" s="38">
        <f t="shared" si="22"/>
        <v>3914395.34</v>
      </c>
      <c r="O369" s="49"/>
    </row>
    <row r="370" spans="1:15" s="50" customFormat="1" ht="25.5" x14ac:dyDescent="0.25">
      <c r="A370" s="58"/>
      <c r="B370" s="58"/>
      <c r="C370" s="58"/>
      <c r="D370" s="23"/>
      <c r="E370" s="36" t="s">
        <v>465</v>
      </c>
      <c r="F370" s="24"/>
      <c r="G370" s="26" t="s">
        <v>56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8">
        <v>2696640.6</v>
      </c>
      <c r="N370" s="38">
        <f t="shared" si="22"/>
        <v>2696640.6</v>
      </c>
      <c r="O370" s="49"/>
    </row>
    <row r="371" spans="1:15" s="50" customFormat="1" ht="25.5" x14ac:dyDescent="0.25">
      <c r="A371" s="58"/>
      <c r="B371" s="58"/>
      <c r="C371" s="58"/>
      <c r="D371" s="23"/>
      <c r="E371" s="36" t="s">
        <v>466</v>
      </c>
      <c r="F371" s="24"/>
      <c r="G371" s="26" t="s">
        <v>373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38">
        <v>3560545.62</v>
      </c>
      <c r="N371" s="38">
        <f t="shared" si="22"/>
        <v>3560545.62</v>
      </c>
      <c r="O371" s="49"/>
    </row>
    <row r="372" spans="1:15" s="50" customFormat="1" ht="25.5" x14ac:dyDescent="0.25">
      <c r="A372" s="58"/>
      <c r="B372" s="58"/>
      <c r="C372" s="58"/>
      <c r="D372" s="23"/>
      <c r="E372" s="36" t="s">
        <v>467</v>
      </c>
      <c r="F372" s="24"/>
      <c r="G372" s="26" t="s">
        <v>196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8">
        <v>7519598.9400000004</v>
      </c>
      <c r="N372" s="38">
        <f t="shared" si="22"/>
        <v>7519598.9400000004</v>
      </c>
      <c r="O372" s="49"/>
    </row>
    <row r="373" spans="1:15" s="50" customFormat="1" ht="25.5" customHeight="1" x14ac:dyDescent="0.25">
      <c r="A373" s="58"/>
      <c r="B373" s="58"/>
      <c r="C373" s="58"/>
      <c r="D373" s="23"/>
      <c r="E373" s="36" t="s">
        <v>468</v>
      </c>
      <c r="F373" s="24"/>
      <c r="G373" s="26" t="s">
        <v>196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8">
        <v>8050421.6699999999</v>
      </c>
      <c r="N373" s="38">
        <f t="shared" si="22"/>
        <v>8050421.6699999999</v>
      </c>
      <c r="O373" s="49"/>
    </row>
    <row r="374" spans="1:15" s="50" customFormat="1" ht="25.5" x14ac:dyDescent="0.25">
      <c r="A374" s="58"/>
      <c r="B374" s="58"/>
      <c r="C374" s="58"/>
      <c r="D374" s="23"/>
      <c r="E374" s="36" t="s">
        <v>469</v>
      </c>
      <c r="F374" s="24"/>
      <c r="G374" s="26" t="s">
        <v>191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8">
        <v>3900836.7</v>
      </c>
      <c r="N374" s="38">
        <f t="shared" si="22"/>
        <v>3900836.7</v>
      </c>
      <c r="O374" s="49"/>
    </row>
    <row r="375" spans="1:15" s="50" customFormat="1" ht="38.25" x14ac:dyDescent="0.25">
      <c r="A375" s="58"/>
      <c r="B375" s="58"/>
      <c r="C375" s="58"/>
      <c r="D375" s="23"/>
      <c r="E375" s="36" t="s">
        <v>470</v>
      </c>
      <c r="F375" s="24"/>
      <c r="G375" s="26" t="s">
        <v>471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8">
        <v>4851104.7</v>
      </c>
      <c r="N375" s="38">
        <f t="shared" si="22"/>
        <v>4851104.7</v>
      </c>
      <c r="O375" s="49"/>
    </row>
    <row r="376" spans="1:15" s="50" customFormat="1" ht="38.25" x14ac:dyDescent="0.25">
      <c r="A376" s="58"/>
      <c r="B376" s="58"/>
      <c r="C376" s="58"/>
      <c r="D376" s="23"/>
      <c r="E376" s="36" t="s">
        <v>472</v>
      </c>
      <c r="F376" s="24"/>
      <c r="G376" s="26" t="s">
        <v>315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8">
        <v>9206785.1899999995</v>
      </c>
      <c r="N376" s="38">
        <f t="shared" si="22"/>
        <v>9206785.1899999995</v>
      </c>
      <c r="O376" s="49"/>
    </row>
    <row r="377" spans="1:15" s="50" customFormat="1" ht="25.5" x14ac:dyDescent="0.25">
      <c r="A377" s="58"/>
      <c r="B377" s="58"/>
      <c r="C377" s="58"/>
      <c r="D377" s="23"/>
      <c r="E377" s="36" t="s">
        <v>473</v>
      </c>
      <c r="F377" s="24"/>
      <c r="G377" s="26" t="s">
        <v>121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8">
        <v>3446153.67</v>
      </c>
      <c r="N377" s="38">
        <f t="shared" si="22"/>
        <v>3446153.67</v>
      </c>
      <c r="O377" s="49"/>
    </row>
    <row r="378" spans="1:15" s="50" customFormat="1" ht="38.25" x14ac:dyDescent="0.25">
      <c r="A378" s="58"/>
      <c r="B378" s="58"/>
      <c r="C378" s="58"/>
      <c r="D378" s="23"/>
      <c r="E378" s="36" t="s">
        <v>474</v>
      </c>
      <c r="F378" s="24"/>
      <c r="G378" s="26" t="s">
        <v>302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38">
        <v>4226621.58</v>
      </c>
      <c r="N378" s="38">
        <f t="shared" si="22"/>
        <v>4226621.58</v>
      </c>
      <c r="O378" s="49"/>
    </row>
    <row r="379" spans="1:15" s="50" customFormat="1" ht="25.5" x14ac:dyDescent="0.25">
      <c r="A379" s="58"/>
      <c r="B379" s="58"/>
      <c r="C379" s="58"/>
      <c r="D379" s="23"/>
      <c r="E379" s="36" t="s">
        <v>475</v>
      </c>
      <c r="F379" s="24"/>
      <c r="G379" s="26" t="s">
        <v>100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8">
        <v>3446648.84</v>
      </c>
      <c r="N379" s="38">
        <f t="shared" si="22"/>
        <v>3446648.84</v>
      </c>
      <c r="O379" s="49"/>
    </row>
    <row r="380" spans="1:15" s="50" customFormat="1" ht="25.5" x14ac:dyDescent="0.25">
      <c r="A380" s="58"/>
      <c r="B380" s="58"/>
      <c r="C380" s="58"/>
      <c r="D380" s="23"/>
      <c r="E380" s="36" t="s">
        <v>476</v>
      </c>
      <c r="F380" s="24"/>
      <c r="G380" s="26" t="s">
        <v>477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8">
        <v>2757203.68</v>
      </c>
      <c r="N380" s="38">
        <f t="shared" si="22"/>
        <v>2757203.68</v>
      </c>
      <c r="O380" s="49"/>
    </row>
    <row r="381" spans="1:15" s="50" customFormat="1" ht="25.5" x14ac:dyDescent="0.25">
      <c r="A381" s="58"/>
      <c r="B381" s="58"/>
      <c r="C381" s="58"/>
      <c r="D381" s="23"/>
      <c r="E381" s="36" t="s">
        <v>478</v>
      </c>
      <c r="F381" s="24"/>
      <c r="G381" s="26" t="s">
        <v>83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38">
        <v>6536108.7999999998</v>
      </c>
      <c r="N381" s="38">
        <f t="shared" si="22"/>
        <v>6536108.7999999998</v>
      </c>
      <c r="O381" s="49"/>
    </row>
    <row r="382" spans="1:15" s="50" customFormat="1" ht="38.25" x14ac:dyDescent="0.25">
      <c r="A382" s="58"/>
      <c r="B382" s="58"/>
      <c r="C382" s="58"/>
      <c r="D382" s="23"/>
      <c r="E382" s="36" t="s">
        <v>479</v>
      </c>
      <c r="F382" s="24"/>
      <c r="G382" s="26" t="s">
        <v>178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38">
        <v>3471389.66</v>
      </c>
      <c r="N382" s="38">
        <f t="shared" si="22"/>
        <v>3471389.66</v>
      </c>
      <c r="O382" s="49"/>
    </row>
    <row r="383" spans="1:15" s="50" customFormat="1" ht="25.5" x14ac:dyDescent="0.25">
      <c r="A383" s="58"/>
      <c r="B383" s="58"/>
      <c r="C383" s="58"/>
      <c r="D383" s="23"/>
      <c r="E383" s="36" t="s">
        <v>480</v>
      </c>
      <c r="F383" s="24"/>
      <c r="G383" s="26" t="s">
        <v>56</v>
      </c>
      <c r="H383" s="37">
        <v>0</v>
      </c>
      <c r="I383" s="37">
        <v>0</v>
      </c>
      <c r="J383" s="37">
        <v>0</v>
      </c>
      <c r="K383" s="37">
        <v>0</v>
      </c>
      <c r="L383" s="37">
        <v>0</v>
      </c>
      <c r="M383" s="38">
        <v>3684803.29</v>
      </c>
      <c r="N383" s="38">
        <f t="shared" si="22"/>
        <v>3684803.29</v>
      </c>
      <c r="O383" s="49"/>
    </row>
    <row r="384" spans="1:15" s="50" customFormat="1" ht="25.5" x14ac:dyDescent="0.25">
      <c r="A384" s="58"/>
      <c r="B384" s="58"/>
      <c r="C384" s="58"/>
      <c r="D384" s="23"/>
      <c r="E384" s="36" t="s">
        <v>481</v>
      </c>
      <c r="F384" s="24"/>
      <c r="G384" s="26" t="s">
        <v>482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8">
        <v>3612332.19</v>
      </c>
      <c r="N384" s="38">
        <f t="shared" si="22"/>
        <v>3612332.19</v>
      </c>
      <c r="O384" s="49"/>
    </row>
    <row r="385" spans="1:15" s="50" customFormat="1" ht="38.25" x14ac:dyDescent="0.25">
      <c r="A385" s="58"/>
      <c r="B385" s="58"/>
      <c r="C385" s="58"/>
      <c r="D385" s="23"/>
      <c r="E385" s="36" t="s">
        <v>483</v>
      </c>
      <c r="F385" s="24"/>
      <c r="G385" s="26" t="s">
        <v>178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38">
        <v>7736249</v>
      </c>
      <c r="N385" s="38">
        <f t="shared" si="22"/>
        <v>7736249</v>
      </c>
      <c r="O385" s="49"/>
    </row>
    <row r="386" spans="1:15" s="50" customFormat="1" ht="13.5" customHeight="1" x14ac:dyDescent="0.25">
      <c r="A386" s="58"/>
      <c r="B386" s="58"/>
      <c r="C386" s="58"/>
      <c r="D386" s="23"/>
      <c r="E386" s="36" t="s">
        <v>484</v>
      </c>
      <c r="F386" s="24"/>
      <c r="G386" s="26" t="s">
        <v>56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38">
        <v>14392536.27</v>
      </c>
      <c r="N386" s="38">
        <f t="shared" si="22"/>
        <v>14392536.27</v>
      </c>
      <c r="O386" s="49"/>
    </row>
    <row r="387" spans="1:15" s="50" customFormat="1" ht="25.5" x14ac:dyDescent="0.25">
      <c r="A387" s="58"/>
      <c r="B387" s="58"/>
      <c r="C387" s="58"/>
      <c r="D387" s="23"/>
      <c r="E387" s="36" t="s">
        <v>485</v>
      </c>
      <c r="F387" s="24"/>
      <c r="G387" s="26" t="s">
        <v>56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38">
        <v>7126929.8099999996</v>
      </c>
      <c r="N387" s="38">
        <f t="shared" si="22"/>
        <v>7126929.8099999996</v>
      </c>
      <c r="O387" s="49"/>
    </row>
    <row r="388" spans="1:15" s="50" customFormat="1" ht="25.5" x14ac:dyDescent="0.25">
      <c r="A388" s="58"/>
      <c r="B388" s="58"/>
      <c r="C388" s="58"/>
      <c r="D388" s="23"/>
      <c r="E388" s="36" t="s">
        <v>486</v>
      </c>
      <c r="F388" s="24"/>
      <c r="G388" s="26" t="s">
        <v>373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38">
        <v>7435872.3200000003</v>
      </c>
      <c r="N388" s="38">
        <f t="shared" si="22"/>
        <v>7435872.3200000003</v>
      </c>
      <c r="O388" s="49"/>
    </row>
    <row r="389" spans="1:15" s="50" customFormat="1" ht="38.25" x14ac:dyDescent="0.25">
      <c r="A389" s="58"/>
      <c r="B389" s="58"/>
      <c r="C389" s="58"/>
      <c r="D389" s="23"/>
      <c r="E389" s="36" t="s">
        <v>487</v>
      </c>
      <c r="F389" s="24"/>
      <c r="G389" s="26" t="s">
        <v>482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38">
        <v>1701315.15</v>
      </c>
      <c r="N389" s="38">
        <f t="shared" si="22"/>
        <v>1701315.15</v>
      </c>
      <c r="O389" s="49"/>
    </row>
    <row r="390" spans="1:15" s="50" customFormat="1" ht="25.5" x14ac:dyDescent="0.25">
      <c r="A390" s="58"/>
      <c r="B390" s="58"/>
      <c r="C390" s="58"/>
      <c r="D390" s="23"/>
      <c r="E390" s="36" t="s">
        <v>488</v>
      </c>
      <c r="F390" s="24"/>
      <c r="G390" s="26" t="s">
        <v>375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38">
        <v>8699297.5</v>
      </c>
      <c r="N390" s="38">
        <f t="shared" si="22"/>
        <v>8699297.5</v>
      </c>
      <c r="O390" s="49"/>
    </row>
    <row r="391" spans="1:15" s="50" customFormat="1" ht="25.5" x14ac:dyDescent="0.25">
      <c r="A391" s="58"/>
      <c r="B391" s="58"/>
      <c r="C391" s="58"/>
      <c r="D391" s="23"/>
      <c r="E391" s="36" t="s">
        <v>489</v>
      </c>
      <c r="F391" s="24"/>
      <c r="G391" s="26" t="s">
        <v>232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38">
        <v>6757953.2300000004</v>
      </c>
      <c r="N391" s="38">
        <f t="shared" si="22"/>
        <v>6757953.2300000004</v>
      </c>
      <c r="O391" s="49"/>
    </row>
    <row r="392" spans="1:15" s="50" customFormat="1" ht="25.5" x14ac:dyDescent="0.25">
      <c r="A392" s="58"/>
      <c r="B392" s="58"/>
      <c r="C392" s="58"/>
      <c r="D392" s="23"/>
      <c r="E392" s="36" t="s">
        <v>490</v>
      </c>
      <c r="F392" s="24"/>
      <c r="G392" s="26" t="s">
        <v>184</v>
      </c>
      <c r="H392" s="37">
        <v>0</v>
      </c>
      <c r="I392" s="37">
        <v>0</v>
      </c>
      <c r="J392" s="37">
        <v>0</v>
      </c>
      <c r="K392" s="37">
        <v>0</v>
      </c>
      <c r="L392" s="37">
        <v>0</v>
      </c>
      <c r="M392" s="38">
        <v>1588948.44</v>
      </c>
      <c r="N392" s="38">
        <f t="shared" si="22"/>
        <v>1588948.44</v>
      </c>
      <c r="O392" s="49"/>
    </row>
    <row r="393" spans="1:15" s="50" customFormat="1" ht="25.5" x14ac:dyDescent="0.25">
      <c r="A393" s="58"/>
      <c r="B393" s="58"/>
      <c r="C393" s="58"/>
      <c r="D393" s="23"/>
      <c r="E393" s="36" t="s">
        <v>491</v>
      </c>
      <c r="F393" s="24"/>
      <c r="G393" s="26" t="s">
        <v>482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8">
        <v>4815869.16</v>
      </c>
      <c r="N393" s="38">
        <f t="shared" si="22"/>
        <v>4815869.16</v>
      </c>
      <c r="O393" s="49"/>
    </row>
    <row r="394" spans="1:15" s="50" customFormat="1" ht="25.5" customHeight="1" x14ac:dyDescent="0.25">
      <c r="A394" s="58"/>
      <c r="B394" s="58"/>
      <c r="C394" s="58"/>
      <c r="D394" s="23"/>
      <c r="E394" s="36" t="s">
        <v>492</v>
      </c>
      <c r="F394" s="24"/>
      <c r="G394" s="26" t="s">
        <v>493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8">
        <v>14469085.130000001</v>
      </c>
      <c r="N394" s="38">
        <f t="shared" si="22"/>
        <v>14469085.130000001</v>
      </c>
      <c r="O394" s="49"/>
    </row>
    <row r="395" spans="1:15" s="50" customFormat="1" ht="25.5" x14ac:dyDescent="0.25">
      <c r="A395" s="58"/>
      <c r="B395" s="58"/>
      <c r="C395" s="58"/>
      <c r="D395" s="23"/>
      <c r="E395" s="36" t="s">
        <v>494</v>
      </c>
      <c r="F395" s="24"/>
      <c r="G395" s="26" t="s">
        <v>111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8">
        <v>13056896.58</v>
      </c>
      <c r="N395" s="38">
        <f t="shared" si="22"/>
        <v>13056896.58</v>
      </c>
      <c r="O395" s="49"/>
    </row>
    <row r="396" spans="1:15" s="50" customFormat="1" ht="25.5" x14ac:dyDescent="0.25">
      <c r="A396" s="58"/>
      <c r="B396" s="58"/>
      <c r="C396" s="58"/>
      <c r="D396" s="23"/>
      <c r="E396" s="36" t="s">
        <v>495</v>
      </c>
      <c r="F396" s="24"/>
      <c r="G396" s="26" t="s">
        <v>496</v>
      </c>
      <c r="H396" s="37">
        <v>0</v>
      </c>
      <c r="I396" s="37">
        <v>0</v>
      </c>
      <c r="J396" s="37">
        <v>0</v>
      </c>
      <c r="K396" s="38">
        <v>42895692.07</v>
      </c>
      <c r="L396" s="37">
        <v>0</v>
      </c>
      <c r="M396" s="37">
        <v>0</v>
      </c>
      <c r="N396" s="38">
        <f t="shared" si="22"/>
        <v>42895692.07</v>
      </c>
      <c r="O396" s="49"/>
    </row>
    <row r="397" spans="1:15" s="50" customFormat="1" ht="25.5" customHeight="1" x14ac:dyDescent="0.25">
      <c r="A397" s="58"/>
      <c r="B397" s="58"/>
      <c r="C397" s="58"/>
      <c r="D397" s="23"/>
      <c r="E397" s="36" t="s">
        <v>497</v>
      </c>
      <c r="F397" s="24"/>
      <c r="G397" s="26" t="s">
        <v>417</v>
      </c>
      <c r="H397" s="37">
        <v>0</v>
      </c>
      <c r="I397" s="37">
        <v>0</v>
      </c>
      <c r="J397" s="37">
        <v>0</v>
      </c>
      <c r="K397" s="38">
        <v>9144138.7400000002</v>
      </c>
      <c r="L397" s="37">
        <v>0</v>
      </c>
      <c r="M397" s="37">
        <v>0</v>
      </c>
      <c r="N397" s="38">
        <f t="shared" ref="N397:N403" si="23">SUM(H397:M397)</f>
        <v>9144138.7400000002</v>
      </c>
      <c r="O397" s="49"/>
    </row>
    <row r="398" spans="1:15" s="50" customFormat="1" ht="25.5" x14ac:dyDescent="0.25">
      <c r="A398" s="58"/>
      <c r="B398" s="58"/>
      <c r="C398" s="58"/>
      <c r="D398" s="23"/>
      <c r="E398" s="36" t="s">
        <v>498</v>
      </c>
      <c r="F398" s="24"/>
      <c r="G398" s="26" t="s">
        <v>56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38">
        <v>1261002.95</v>
      </c>
      <c r="N398" s="38">
        <f t="shared" si="23"/>
        <v>1261002.95</v>
      </c>
      <c r="O398" s="49"/>
    </row>
    <row r="399" spans="1:15" s="50" customFormat="1" ht="25.5" x14ac:dyDescent="0.25">
      <c r="A399" s="58"/>
      <c r="B399" s="58"/>
      <c r="C399" s="58"/>
      <c r="D399" s="23"/>
      <c r="E399" s="36" t="s">
        <v>499</v>
      </c>
      <c r="F399" s="24"/>
      <c r="G399" s="26" t="s">
        <v>68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8">
        <v>5831954.0800000001</v>
      </c>
      <c r="N399" s="38">
        <f t="shared" si="23"/>
        <v>5831954.0800000001</v>
      </c>
      <c r="O399" s="49"/>
    </row>
    <row r="400" spans="1:15" s="50" customFormat="1" ht="25.5" x14ac:dyDescent="0.25">
      <c r="A400" s="58"/>
      <c r="B400" s="58"/>
      <c r="C400" s="58"/>
      <c r="D400" s="23"/>
      <c r="E400" s="36" t="s">
        <v>395</v>
      </c>
      <c r="F400" s="24"/>
      <c r="G400" s="26" t="s">
        <v>56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38">
        <v>3364483.31</v>
      </c>
      <c r="N400" s="38">
        <f t="shared" si="23"/>
        <v>3364483.31</v>
      </c>
      <c r="O400" s="49"/>
    </row>
    <row r="401" spans="1:15" s="50" customFormat="1" ht="25.5" x14ac:dyDescent="0.25">
      <c r="A401" s="70"/>
      <c r="B401" s="70"/>
      <c r="C401" s="70"/>
      <c r="D401" s="81"/>
      <c r="E401" s="71" t="s">
        <v>500</v>
      </c>
      <c r="F401" s="72"/>
      <c r="G401" s="65" t="s">
        <v>501</v>
      </c>
      <c r="H401" s="66">
        <v>0</v>
      </c>
      <c r="I401" s="66">
        <v>0</v>
      </c>
      <c r="J401" s="66">
        <v>0</v>
      </c>
      <c r="K401" s="66">
        <v>0</v>
      </c>
      <c r="L401" s="66">
        <v>0</v>
      </c>
      <c r="M401" s="67">
        <v>6920357.8499999996</v>
      </c>
      <c r="N401" s="67">
        <f t="shared" si="23"/>
        <v>6920357.8499999996</v>
      </c>
      <c r="O401" s="49"/>
    </row>
    <row r="402" spans="1:15" s="50" customFormat="1" x14ac:dyDescent="0.25">
      <c r="A402" s="82"/>
      <c r="B402" s="82"/>
      <c r="C402" s="82"/>
      <c r="D402" s="83"/>
      <c r="E402" s="84" t="s">
        <v>396</v>
      </c>
      <c r="F402" s="28"/>
      <c r="G402" s="85" t="s">
        <v>397</v>
      </c>
      <c r="H402" s="86">
        <v>0</v>
      </c>
      <c r="I402" s="86">
        <v>0</v>
      </c>
      <c r="J402" s="86">
        <v>0</v>
      </c>
      <c r="K402" s="86">
        <v>0</v>
      </c>
      <c r="L402" s="86">
        <v>0</v>
      </c>
      <c r="M402" s="78">
        <v>13932796.029999999</v>
      </c>
      <c r="N402" s="78">
        <f t="shared" si="23"/>
        <v>13932796.029999999</v>
      </c>
      <c r="O402" s="49"/>
    </row>
    <row r="403" spans="1:15" s="50" customFormat="1" ht="13.5" customHeight="1" x14ac:dyDescent="0.25">
      <c r="A403" s="82"/>
      <c r="B403" s="82"/>
      <c r="C403" s="82"/>
      <c r="D403" s="83"/>
      <c r="E403" s="84" t="s">
        <v>502</v>
      </c>
      <c r="F403" s="28"/>
      <c r="G403" s="85" t="s">
        <v>138</v>
      </c>
      <c r="H403" s="86">
        <v>0</v>
      </c>
      <c r="I403" s="86">
        <v>0</v>
      </c>
      <c r="J403" s="86">
        <v>0</v>
      </c>
      <c r="K403" s="86">
        <v>0</v>
      </c>
      <c r="L403" s="86">
        <v>0</v>
      </c>
      <c r="M403" s="78">
        <v>8400037.5</v>
      </c>
      <c r="N403" s="78">
        <f t="shared" si="23"/>
        <v>8400037.5</v>
      </c>
      <c r="O403" s="49"/>
    </row>
    <row r="404" spans="1:15" s="50" customFormat="1" x14ac:dyDescent="0.25">
      <c r="A404" s="87"/>
      <c r="B404" s="87"/>
      <c r="C404" s="88"/>
      <c r="D404" s="89" t="s">
        <v>503</v>
      </c>
      <c r="E404" s="90" t="s">
        <v>504</v>
      </c>
      <c r="F404" s="88"/>
      <c r="G404" s="91"/>
      <c r="H404" s="92">
        <v>0</v>
      </c>
      <c r="I404" s="92">
        <v>0</v>
      </c>
      <c r="J404" s="92">
        <v>0</v>
      </c>
      <c r="K404" s="92">
        <v>0</v>
      </c>
      <c r="L404" s="92">
        <v>0</v>
      </c>
      <c r="M404" s="93">
        <v>2066876</v>
      </c>
      <c r="N404" s="93">
        <v>2066876</v>
      </c>
      <c r="O404" s="49"/>
    </row>
    <row r="405" spans="1:15" s="50" customFormat="1" ht="25.5" x14ac:dyDescent="0.25">
      <c r="A405" s="82"/>
      <c r="B405" s="82"/>
      <c r="C405" s="82"/>
      <c r="D405" s="83"/>
      <c r="E405" s="84" t="s">
        <v>407</v>
      </c>
      <c r="F405" s="28"/>
      <c r="G405" s="85" t="s">
        <v>261</v>
      </c>
      <c r="H405" s="86">
        <v>0</v>
      </c>
      <c r="I405" s="86">
        <v>0</v>
      </c>
      <c r="J405" s="86">
        <v>0</v>
      </c>
      <c r="K405" s="86">
        <v>0</v>
      </c>
      <c r="L405" s="86">
        <v>0</v>
      </c>
      <c r="M405" s="78">
        <v>2066875.73</v>
      </c>
      <c r="N405" s="78">
        <f>SUM(H405:M405)</f>
        <v>2066875.73</v>
      </c>
      <c r="O405" s="49"/>
    </row>
    <row r="406" spans="1:15" s="50" customFormat="1" x14ac:dyDescent="0.25">
      <c r="A406" s="87"/>
      <c r="B406" s="87"/>
      <c r="C406" s="88"/>
      <c r="D406" s="89" t="s">
        <v>505</v>
      </c>
      <c r="E406" s="90" t="s">
        <v>399</v>
      </c>
      <c r="F406" s="88"/>
      <c r="G406" s="91"/>
      <c r="H406" s="92">
        <v>0</v>
      </c>
      <c r="I406" s="92">
        <v>0</v>
      </c>
      <c r="J406" s="92">
        <v>0</v>
      </c>
      <c r="K406" s="92">
        <v>0</v>
      </c>
      <c r="L406" s="92">
        <v>0</v>
      </c>
      <c r="M406" s="93">
        <v>3584896</v>
      </c>
      <c r="N406" s="93">
        <v>3584896</v>
      </c>
      <c r="O406" s="49"/>
    </row>
    <row r="407" spans="1:15" s="50" customFormat="1" ht="25.5" x14ac:dyDescent="0.25">
      <c r="A407" s="82"/>
      <c r="B407" s="82"/>
      <c r="C407" s="82"/>
      <c r="D407" s="83"/>
      <c r="E407" s="84" t="s">
        <v>420</v>
      </c>
      <c r="F407" s="28"/>
      <c r="G407" s="85" t="s">
        <v>118</v>
      </c>
      <c r="H407" s="86">
        <v>0</v>
      </c>
      <c r="I407" s="86">
        <v>0</v>
      </c>
      <c r="J407" s="86">
        <v>0</v>
      </c>
      <c r="K407" s="86">
        <v>0</v>
      </c>
      <c r="L407" s="86">
        <v>0</v>
      </c>
      <c r="M407" s="78">
        <v>3584896.26</v>
      </c>
      <c r="N407" s="78">
        <f>SUM(H407:M407)</f>
        <v>3584896.26</v>
      </c>
      <c r="O407" s="49"/>
    </row>
    <row r="408" spans="1:15" s="50" customFormat="1" x14ac:dyDescent="0.25">
      <c r="A408" s="87"/>
      <c r="B408" s="87"/>
      <c r="C408" s="88"/>
      <c r="D408" s="89" t="s">
        <v>506</v>
      </c>
      <c r="E408" s="90" t="s">
        <v>507</v>
      </c>
      <c r="F408" s="88"/>
      <c r="G408" s="91"/>
      <c r="H408" s="92">
        <v>0</v>
      </c>
      <c r="I408" s="92">
        <v>0</v>
      </c>
      <c r="J408" s="92">
        <v>0</v>
      </c>
      <c r="K408" s="92">
        <v>0</v>
      </c>
      <c r="L408" s="92">
        <v>0</v>
      </c>
      <c r="M408" s="93">
        <v>282419763</v>
      </c>
      <c r="N408" s="93">
        <v>282419763</v>
      </c>
      <c r="O408" s="49"/>
    </row>
    <row r="409" spans="1:15" s="50" customFormat="1" ht="25.5" x14ac:dyDescent="0.25">
      <c r="A409" s="94"/>
      <c r="B409" s="94"/>
      <c r="C409" s="94"/>
      <c r="D409" s="83"/>
      <c r="E409" s="84" t="s">
        <v>369</v>
      </c>
      <c r="G409" s="95" t="s">
        <v>191</v>
      </c>
      <c r="H409" s="86">
        <v>0</v>
      </c>
      <c r="I409" s="86">
        <v>0</v>
      </c>
      <c r="J409" s="86">
        <v>0</v>
      </c>
      <c r="K409" s="86">
        <v>0</v>
      </c>
      <c r="L409" s="86">
        <v>0</v>
      </c>
      <c r="M409" s="78">
        <v>12403670.74</v>
      </c>
      <c r="N409" s="78">
        <f t="shared" ref="N409:N425" si="24">SUM(H409:M409)</f>
        <v>12403670.74</v>
      </c>
      <c r="O409" s="49"/>
    </row>
    <row r="410" spans="1:15" s="50" customFormat="1" ht="38.25" x14ac:dyDescent="0.25">
      <c r="A410" s="94"/>
      <c r="B410" s="94"/>
      <c r="C410" s="94"/>
      <c r="D410" s="83"/>
      <c r="E410" s="84" t="s">
        <v>371</v>
      </c>
      <c r="G410" s="95" t="s">
        <v>62</v>
      </c>
      <c r="H410" s="86">
        <v>0</v>
      </c>
      <c r="I410" s="86">
        <v>0</v>
      </c>
      <c r="J410" s="86">
        <v>0</v>
      </c>
      <c r="K410" s="86">
        <v>0</v>
      </c>
      <c r="L410" s="86">
        <v>0</v>
      </c>
      <c r="M410" s="78">
        <v>10593720.970000001</v>
      </c>
      <c r="N410" s="78">
        <f t="shared" si="24"/>
        <v>10593720.970000001</v>
      </c>
      <c r="O410" s="49"/>
    </row>
    <row r="411" spans="1:15" s="50" customFormat="1" ht="25.5" customHeight="1" x14ac:dyDescent="0.25">
      <c r="A411" s="94"/>
      <c r="B411" s="94"/>
      <c r="C411" s="94"/>
      <c r="D411" s="83"/>
      <c r="E411" s="84" t="s">
        <v>372</v>
      </c>
      <c r="G411" s="95" t="s">
        <v>373</v>
      </c>
      <c r="H411" s="86">
        <v>0</v>
      </c>
      <c r="I411" s="86">
        <v>0</v>
      </c>
      <c r="J411" s="86">
        <v>0</v>
      </c>
      <c r="K411" s="86">
        <v>0</v>
      </c>
      <c r="L411" s="86">
        <v>0</v>
      </c>
      <c r="M411" s="78">
        <v>7123044.2199999997</v>
      </c>
      <c r="N411" s="78">
        <f t="shared" si="24"/>
        <v>7123044.2199999997</v>
      </c>
      <c r="O411" s="49"/>
    </row>
    <row r="412" spans="1:15" s="50" customFormat="1" ht="38.25" x14ac:dyDescent="0.25">
      <c r="A412" s="94"/>
      <c r="B412" s="94"/>
      <c r="C412" s="94"/>
      <c r="D412" s="83"/>
      <c r="E412" s="84" t="s">
        <v>508</v>
      </c>
      <c r="G412" s="95" t="s">
        <v>47</v>
      </c>
      <c r="H412" s="86">
        <v>0</v>
      </c>
      <c r="I412" s="86">
        <v>0</v>
      </c>
      <c r="J412" s="86">
        <v>0</v>
      </c>
      <c r="K412" s="86">
        <v>0</v>
      </c>
      <c r="L412" s="86">
        <v>0</v>
      </c>
      <c r="M412" s="78">
        <v>2761626.91</v>
      </c>
      <c r="N412" s="78">
        <f t="shared" si="24"/>
        <v>2761626.91</v>
      </c>
      <c r="O412" s="49"/>
    </row>
    <row r="413" spans="1:15" s="50" customFormat="1" ht="38.25" x14ac:dyDescent="0.25">
      <c r="A413" s="94"/>
      <c r="B413" s="94"/>
      <c r="C413" s="94"/>
      <c r="D413" s="83"/>
      <c r="E413" s="84" t="s">
        <v>509</v>
      </c>
      <c r="G413" s="95" t="s">
        <v>56</v>
      </c>
      <c r="H413" s="86">
        <v>0</v>
      </c>
      <c r="I413" s="86">
        <v>0</v>
      </c>
      <c r="J413" s="86">
        <v>0</v>
      </c>
      <c r="K413" s="86">
        <v>0</v>
      </c>
      <c r="L413" s="86">
        <v>0</v>
      </c>
      <c r="M413" s="78">
        <v>56982127.189999998</v>
      </c>
      <c r="N413" s="78">
        <f t="shared" si="24"/>
        <v>56982127.189999998</v>
      </c>
      <c r="O413" s="49"/>
    </row>
    <row r="414" spans="1:15" s="50" customFormat="1" ht="25.5" x14ac:dyDescent="0.25">
      <c r="A414" s="94"/>
      <c r="B414" s="94"/>
      <c r="C414" s="94"/>
      <c r="D414" s="83"/>
      <c r="E414" s="84" t="s">
        <v>377</v>
      </c>
      <c r="G414" s="95" t="s">
        <v>56</v>
      </c>
      <c r="H414" s="86">
        <v>0</v>
      </c>
      <c r="I414" s="86">
        <v>0</v>
      </c>
      <c r="J414" s="86">
        <v>0</v>
      </c>
      <c r="K414" s="86">
        <v>0</v>
      </c>
      <c r="L414" s="86">
        <v>0</v>
      </c>
      <c r="M414" s="78">
        <v>9477888.9900000002</v>
      </c>
      <c r="N414" s="78">
        <f t="shared" si="24"/>
        <v>9477888.9900000002</v>
      </c>
      <c r="O414" s="49"/>
    </row>
    <row r="415" spans="1:15" s="50" customFormat="1" ht="25.5" x14ac:dyDescent="0.25">
      <c r="A415" s="94"/>
      <c r="B415" s="94"/>
      <c r="C415" s="94"/>
      <c r="D415" s="83"/>
      <c r="E415" s="84" t="s">
        <v>510</v>
      </c>
      <c r="G415" s="95" t="s">
        <v>45</v>
      </c>
      <c r="H415" s="86">
        <v>0</v>
      </c>
      <c r="I415" s="86">
        <v>0</v>
      </c>
      <c r="J415" s="86">
        <v>0</v>
      </c>
      <c r="K415" s="86">
        <v>0</v>
      </c>
      <c r="L415" s="86">
        <v>0</v>
      </c>
      <c r="M415" s="78">
        <v>7686764.5099999998</v>
      </c>
      <c r="N415" s="78">
        <f t="shared" si="24"/>
        <v>7686764.5099999998</v>
      </c>
      <c r="O415" s="49"/>
    </row>
    <row r="416" spans="1:15" s="50" customFormat="1" ht="25.5" x14ac:dyDescent="0.25">
      <c r="A416" s="94"/>
      <c r="B416" s="94"/>
      <c r="C416" s="94"/>
      <c r="D416" s="83"/>
      <c r="E416" s="84" t="s">
        <v>379</v>
      </c>
      <c r="G416" s="95" t="s">
        <v>145</v>
      </c>
      <c r="H416" s="86">
        <v>0</v>
      </c>
      <c r="I416" s="86">
        <v>0</v>
      </c>
      <c r="J416" s="86">
        <v>0</v>
      </c>
      <c r="K416" s="86">
        <v>0</v>
      </c>
      <c r="L416" s="86">
        <v>0</v>
      </c>
      <c r="M416" s="78">
        <v>26204988.84</v>
      </c>
      <c r="N416" s="78">
        <f t="shared" si="24"/>
        <v>26204988.84</v>
      </c>
      <c r="O416" s="49"/>
    </row>
    <row r="417" spans="1:15" s="50" customFormat="1" ht="25.5" x14ac:dyDescent="0.25">
      <c r="A417" s="94"/>
      <c r="B417" s="94"/>
      <c r="C417" s="94"/>
      <c r="D417" s="83"/>
      <c r="E417" s="84" t="s">
        <v>380</v>
      </c>
      <c r="G417" s="95" t="s">
        <v>43</v>
      </c>
      <c r="H417" s="86">
        <v>0</v>
      </c>
      <c r="I417" s="86">
        <v>0</v>
      </c>
      <c r="J417" s="86">
        <v>0</v>
      </c>
      <c r="K417" s="86">
        <v>0</v>
      </c>
      <c r="L417" s="86">
        <v>0</v>
      </c>
      <c r="M417" s="78">
        <v>10547283.810000001</v>
      </c>
      <c r="N417" s="78">
        <f t="shared" si="24"/>
        <v>10547283.810000001</v>
      </c>
      <c r="O417" s="49"/>
    </row>
    <row r="418" spans="1:15" s="50" customFormat="1" ht="38.25" x14ac:dyDescent="0.25">
      <c r="A418" s="94"/>
      <c r="B418" s="94"/>
      <c r="C418" s="94"/>
      <c r="D418" s="83"/>
      <c r="E418" s="84" t="s">
        <v>381</v>
      </c>
      <c r="G418" s="95" t="s">
        <v>36</v>
      </c>
      <c r="H418" s="86">
        <v>0</v>
      </c>
      <c r="I418" s="86">
        <v>0</v>
      </c>
      <c r="J418" s="86">
        <v>0</v>
      </c>
      <c r="K418" s="86">
        <v>0</v>
      </c>
      <c r="L418" s="86">
        <v>0</v>
      </c>
      <c r="M418" s="78">
        <v>18049760.140000001</v>
      </c>
      <c r="N418" s="78">
        <f t="shared" si="24"/>
        <v>18049760.140000001</v>
      </c>
      <c r="O418" s="49"/>
    </row>
    <row r="419" spans="1:15" s="50" customFormat="1" ht="38.25" x14ac:dyDescent="0.25">
      <c r="A419" s="94"/>
      <c r="B419" s="94"/>
      <c r="C419" s="94"/>
      <c r="D419" s="83"/>
      <c r="E419" s="84" t="s">
        <v>511</v>
      </c>
      <c r="G419" s="95" t="s">
        <v>36</v>
      </c>
      <c r="H419" s="86">
        <v>0</v>
      </c>
      <c r="I419" s="86">
        <v>0</v>
      </c>
      <c r="J419" s="86">
        <v>0</v>
      </c>
      <c r="K419" s="86">
        <v>0</v>
      </c>
      <c r="L419" s="86">
        <v>0</v>
      </c>
      <c r="M419" s="78">
        <v>6628203.5300000003</v>
      </c>
      <c r="N419" s="78">
        <f t="shared" si="24"/>
        <v>6628203.5300000003</v>
      </c>
      <c r="O419" s="49"/>
    </row>
    <row r="420" spans="1:15" s="50" customFormat="1" ht="25.5" customHeight="1" x14ac:dyDescent="0.25">
      <c r="A420" s="94"/>
      <c r="B420" s="94"/>
      <c r="C420" s="94"/>
      <c r="D420" s="83"/>
      <c r="E420" s="84" t="s">
        <v>512</v>
      </c>
      <c r="G420" s="95" t="s">
        <v>250</v>
      </c>
      <c r="H420" s="86">
        <v>0</v>
      </c>
      <c r="I420" s="86">
        <v>0</v>
      </c>
      <c r="J420" s="86">
        <v>0</v>
      </c>
      <c r="K420" s="86">
        <v>0</v>
      </c>
      <c r="L420" s="86">
        <v>0</v>
      </c>
      <c r="M420" s="78">
        <v>8746060.8300000001</v>
      </c>
      <c r="N420" s="78">
        <f t="shared" si="24"/>
        <v>8746060.8300000001</v>
      </c>
      <c r="O420" s="49"/>
    </row>
    <row r="421" spans="1:15" s="50" customFormat="1" ht="25.5" x14ac:dyDescent="0.25">
      <c r="A421" s="94"/>
      <c r="B421" s="94"/>
      <c r="C421" s="94"/>
      <c r="D421" s="83"/>
      <c r="E421" s="84" t="s">
        <v>383</v>
      </c>
      <c r="G421" s="95" t="s">
        <v>384</v>
      </c>
      <c r="H421" s="86">
        <v>0</v>
      </c>
      <c r="I421" s="86">
        <v>0</v>
      </c>
      <c r="J421" s="86">
        <v>0</v>
      </c>
      <c r="K421" s="86">
        <v>0</v>
      </c>
      <c r="L421" s="86">
        <v>0</v>
      </c>
      <c r="M421" s="78">
        <v>13910848.23</v>
      </c>
      <c r="N421" s="78">
        <f t="shared" si="24"/>
        <v>13910848.23</v>
      </c>
      <c r="O421" s="49"/>
    </row>
    <row r="422" spans="1:15" s="50" customFormat="1" ht="38.25" x14ac:dyDescent="0.25">
      <c r="A422" s="94"/>
      <c r="B422" s="94"/>
      <c r="C422" s="94"/>
      <c r="D422" s="83"/>
      <c r="E422" s="84" t="s">
        <v>513</v>
      </c>
      <c r="G422" s="95" t="s">
        <v>302</v>
      </c>
      <c r="H422" s="86">
        <v>0</v>
      </c>
      <c r="I422" s="86">
        <v>0</v>
      </c>
      <c r="J422" s="86">
        <v>0</v>
      </c>
      <c r="K422" s="86">
        <v>0</v>
      </c>
      <c r="L422" s="86">
        <v>0</v>
      </c>
      <c r="M422" s="78">
        <v>6535854.1699999999</v>
      </c>
      <c r="N422" s="78">
        <f t="shared" si="24"/>
        <v>6535854.1699999999</v>
      </c>
      <c r="O422" s="49"/>
    </row>
    <row r="423" spans="1:15" s="50" customFormat="1" ht="38.25" x14ac:dyDescent="0.25">
      <c r="A423" s="94"/>
      <c r="B423" s="94"/>
      <c r="C423" s="94"/>
      <c r="D423" s="83"/>
      <c r="E423" s="84" t="s">
        <v>389</v>
      </c>
      <c r="G423" s="95" t="s">
        <v>255</v>
      </c>
      <c r="H423" s="86">
        <v>0</v>
      </c>
      <c r="I423" s="86">
        <v>0</v>
      </c>
      <c r="J423" s="86">
        <v>0</v>
      </c>
      <c r="K423" s="86">
        <v>0</v>
      </c>
      <c r="L423" s="86">
        <v>0</v>
      </c>
      <c r="M423" s="78">
        <v>20576753.170000002</v>
      </c>
      <c r="N423" s="78">
        <f t="shared" si="24"/>
        <v>20576753.170000002</v>
      </c>
      <c r="O423" s="49"/>
    </row>
    <row r="424" spans="1:15" s="50" customFormat="1" ht="38.25" x14ac:dyDescent="0.25">
      <c r="A424" s="94"/>
      <c r="B424" s="94"/>
      <c r="C424" s="94"/>
      <c r="D424" s="83"/>
      <c r="E424" s="84" t="s">
        <v>390</v>
      </c>
      <c r="G424" s="95" t="s">
        <v>391</v>
      </c>
      <c r="H424" s="86">
        <v>0</v>
      </c>
      <c r="I424" s="86">
        <v>0</v>
      </c>
      <c r="J424" s="86">
        <v>0</v>
      </c>
      <c r="K424" s="86">
        <v>0</v>
      </c>
      <c r="L424" s="86">
        <v>0</v>
      </c>
      <c r="M424" s="78">
        <v>24700297.879999999</v>
      </c>
      <c r="N424" s="78">
        <f t="shared" si="24"/>
        <v>24700297.879999999</v>
      </c>
      <c r="O424" s="49"/>
    </row>
    <row r="425" spans="1:15" s="50" customFormat="1" ht="25.5" customHeight="1" x14ac:dyDescent="0.25">
      <c r="A425" s="94"/>
      <c r="B425" s="94"/>
      <c r="C425" s="94"/>
      <c r="D425" s="83"/>
      <c r="E425" s="84" t="s">
        <v>394</v>
      </c>
      <c r="G425" s="95" t="s">
        <v>47</v>
      </c>
      <c r="H425" s="86">
        <v>0</v>
      </c>
      <c r="I425" s="86">
        <v>0</v>
      </c>
      <c r="J425" s="86">
        <v>0</v>
      </c>
      <c r="K425" s="86">
        <v>0</v>
      </c>
      <c r="L425" s="86">
        <v>0</v>
      </c>
      <c r="M425" s="78">
        <v>39490868.789999999</v>
      </c>
      <c r="N425" s="78">
        <f t="shared" si="24"/>
        <v>39490868.789999999</v>
      </c>
      <c r="O425" s="49"/>
    </row>
    <row r="426" spans="1:15" s="50" customFormat="1" x14ac:dyDescent="0.25">
      <c r="A426" s="87"/>
      <c r="B426" s="87"/>
      <c r="C426" s="88"/>
      <c r="D426" s="89" t="s">
        <v>514</v>
      </c>
      <c r="E426" s="90" t="s">
        <v>504</v>
      </c>
      <c r="F426" s="88"/>
      <c r="G426" s="91"/>
      <c r="H426" s="92">
        <v>0</v>
      </c>
      <c r="I426" s="92">
        <v>0</v>
      </c>
      <c r="J426" s="92">
        <v>0</v>
      </c>
      <c r="K426" s="92">
        <v>0</v>
      </c>
      <c r="L426" s="92">
        <v>0</v>
      </c>
      <c r="M426" s="93">
        <v>19826916</v>
      </c>
      <c r="N426" s="93">
        <v>19826916</v>
      </c>
      <c r="O426" s="49"/>
    </row>
    <row r="427" spans="1:15" s="50" customFormat="1" ht="25.5" x14ac:dyDescent="0.25">
      <c r="A427" s="94"/>
      <c r="B427" s="94"/>
      <c r="C427" s="94"/>
      <c r="D427" s="83"/>
      <c r="E427" s="84" t="s">
        <v>406</v>
      </c>
      <c r="G427" s="95" t="s">
        <v>145</v>
      </c>
      <c r="H427" s="86">
        <v>0</v>
      </c>
      <c r="I427" s="86">
        <v>0</v>
      </c>
      <c r="J427" s="86">
        <v>0</v>
      </c>
      <c r="K427" s="86">
        <v>0</v>
      </c>
      <c r="L427" s="86">
        <v>0</v>
      </c>
      <c r="M427" s="78">
        <v>8150310</v>
      </c>
      <c r="N427" s="78">
        <f t="shared" ref="N427:N428" si="25">SUM(H427:M427)</f>
        <v>8150310</v>
      </c>
      <c r="O427" s="49"/>
    </row>
    <row r="428" spans="1:15" s="50" customFormat="1" ht="25.5" x14ac:dyDescent="0.25">
      <c r="A428" s="94"/>
      <c r="B428" s="94"/>
      <c r="C428" s="94"/>
      <c r="D428" s="83"/>
      <c r="E428" s="84" t="s">
        <v>405</v>
      </c>
      <c r="G428" s="95" t="s">
        <v>65</v>
      </c>
      <c r="H428" s="86">
        <v>0</v>
      </c>
      <c r="I428" s="86">
        <v>0</v>
      </c>
      <c r="J428" s="86">
        <v>0</v>
      </c>
      <c r="K428" s="86">
        <v>0</v>
      </c>
      <c r="L428" s="86">
        <v>0</v>
      </c>
      <c r="M428" s="78">
        <v>11676606.23</v>
      </c>
      <c r="N428" s="78">
        <f t="shared" si="25"/>
        <v>11676606.23</v>
      </c>
      <c r="O428" s="49"/>
    </row>
    <row r="429" spans="1:15" s="50" customFormat="1" x14ac:dyDescent="0.25">
      <c r="A429" s="87"/>
      <c r="B429" s="87"/>
      <c r="C429" s="88"/>
      <c r="D429" s="89" t="s">
        <v>515</v>
      </c>
      <c r="E429" s="90" t="s">
        <v>399</v>
      </c>
      <c r="F429" s="88"/>
      <c r="G429" s="91"/>
      <c r="H429" s="92">
        <v>0</v>
      </c>
      <c r="I429" s="92">
        <v>0</v>
      </c>
      <c r="J429" s="92">
        <v>0</v>
      </c>
      <c r="K429" s="92">
        <v>0</v>
      </c>
      <c r="L429" s="92">
        <v>0</v>
      </c>
      <c r="M429" s="93">
        <v>9316268</v>
      </c>
      <c r="N429" s="93">
        <v>9316268</v>
      </c>
      <c r="O429" s="49"/>
    </row>
    <row r="430" spans="1:15" s="50" customFormat="1" ht="25.5" x14ac:dyDescent="0.25">
      <c r="A430" s="94"/>
      <c r="B430" s="94"/>
      <c r="C430" s="94"/>
      <c r="D430" s="83"/>
      <c r="E430" s="84" t="s">
        <v>408</v>
      </c>
      <c r="G430" s="95" t="s">
        <v>65</v>
      </c>
      <c r="H430" s="86">
        <v>0</v>
      </c>
      <c r="I430" s="86">
        <v>0</v>
      </c>
      <c r="J430" s="86">
        <v>0</v>
      </c>
      <c r="K430" s="86">
        <v>0</v>
      </c>
      <c r="L430" s="86">
        <v>0</v>
      </c>
      <c r="M430" s="78">
        <v>3263852.8</v>
      </c>
      <c r="N430" s="78">
        <f t="shared" ref="N430:N440" si="26">SUM(H430:M430)</f>
        <v>3263852.8</v>
      </c>
      <c r="O430" s="49"/>
    </row>
    <row r="431" spans="1:15" s="50" customFormat="1" x14ac:dyDescent="0.25">
      <c r="A431" s="94"/>
      <c r="B431" s="94"/>
      <c r="C431" s="94"/>
      <c r="D431" s="83"/>
      <c r="E431" s="84" t="s">
        <v>409</v>
      </c>
      <c r="G431" s="95" t="s">
        <v>94</v>
      </c>
      <c r="H431" s="86">
        <v>0</v>
      </c>
      <c r="I431" s="86">
        <v>0</v>
      </c>
      <c r="J431" s="86">
        <v>0</v>
      </c>
      <c r="K431" s="86">
        <v>0</v>
      </c>
      <c r="L431" s="86">
        <v>0</v>
      </c>
      <c r="M431" s="78">
        <v>379838.79</v>
      </c>
      <c r="N431" s="78">
        <f t="shared" si="26"/>
        <v>379838.79</v>
      </c>
      <c r="O431" s="49"/>
    </row>
    <row r="432" spans="1:15" s="50" customFormat="1" ht="25.5" x14ac:dyDescent="0.25">
      <c r="A432" s="94"/>
      <c r="B432" s="94"/>
      <c r="C432" s="94"/>
      <c r="D432" s="83"/>
      <c r="E432" s="84" t="s">
        <v>411</v>
      </c>
      <c r="G432" s="95" t="s">
        <v>94</v>
      </c>
      <c r="H432" s="86">
        <v>0</v>
      </c>
      <c r="I432" s="86">
        <v>0</v>
      </c>
      <c r="J432" s="86">
        <v>0</v>
      </c>
      <c r="K432" s="86">
        <v>0</v>
      </c>
      <c r="L432" s="86">
        <v>0</v>
      </c>
      <c r="M432" s="78">
        <v>463506.1</v>
      </c>
      <c r="N432" s="78">
        <f t="shared" si="26"/>
        <v>463506.1</v>
      </c>
      <c r="O432" s="49"/>
    </row>
    <row r="433" spans="1:15" s="50" customFormat="1" ht="13.5" customHeight="1" x14ac:dyDescent="0.25">
      <c r="A433" s="94"/>
      <c r="B433" s="94"/>
      <c r="C433" s="94"/>
      <c r="D433" s="83"/>
      <c r="E433" s="84" t="s">
        <v>413</v>
      </c>
      <c r="G433" s="95" t="s">
        <v>94</v>
      </c>
      <c r="H433" s="86">
        <v>0</v>
      </c>
      <c r="I433" s="86">
        <v>0</v>
      </c>
      <c r="J433" s="86">
        <v>0</v>
      </c>
      <c r="K433" s="86">
        <v>0</v>
      </c>
      <c r="L433" s="86">
        <v>0</v>
      </c>
      <c r="M433" s="78">
        <v>588731.88</v>
      </c>
      <c r="N433" s="78">
        <f t="shared" si="26"/>
        <v>588731.88</v>
      </c>
      <c r="O433" s="49"/>
    </row>
    <row r="434" spans="1:15" s="50" customFormat="1" ht="25.5" x14ac:dyDescent="0.25">
      <c r="A434" s="94"/>
      <c r="B434" s="94"/>
      <c r="C434" s="94"/>
      <c r="D434" s="83"/>
      <c r="E434" s="84" t="s">
        <v>410</v>
      </c>
      <c r="G434" s="95" t="s">
        <v>94</v>
      </c>
      <c r="H434" s="86">
        <v>0</v>
      </c>
      <c r="I434" s="86">
        <v>0</v>
      </c>
      <c r="J434" s="86">
        <v>0</v>
      </c>
      <c r="K434" s="86">
        <v>0</v>
      </c>
      <c r="L434" s="86">
        <v>0</v>
      </c>
      <c r="M434" s="78">
        <v>722212.51</v>
      </c>
      <c r="N434" s="78">
        <f t="shared" si="26"/>
        <v>722212.51</v>
      </c>
      <c r="O434" s="49"/>
    </row>
    <row r="435" spans="1:15" s="50" customFormat="1" ht="25.5" x14ac:dyDescent="0.25">
      <c r="A435" s="94"/>
      <c r="B435" s="94"/>
      <c r="C435" s="94"/>
      <c r="D435" s="83"/>
      <c r="E435" s="84" t="s">
        <v>412</v>
      </c>
      <c r="G435" s="95" t="s">
        <v>94</v>
      </c>
      <c r="H435" s="86">
        <v>0</v>
      </c>
      <c r="I435" s="86">
        <v>0</v>
      </c>
      <c r="J435" s="86">
        <v>0</v>
      </c>
      <c r="K435" s="86">
        <v>0</v>
      </c>
      <c r="L435" s="86">
        <v>0</v>
      </c>
      <c r="M435" s="78">
        <v>762538.18</v>
      </c>
      <c r="N435" s="78">
        <f t="shared" si="26"/>
        <v>762538.18</v>
      </c>
      <c r="O435" s="49"/>
    </row>
    <row r="436" spans="1:15" s="50" customFormat="1" ht="25.5" x14ac:dyDescent="0.25">
      <c r="A436" s="94"/>
      <c r="B436" s="94"/>
      <c r="C436" s="94"/>
      <c r="D436" s="83"/>
      <c r="E436" s="84" t="s">
        <v>414</v>
      </c>
      <c r="G436" s="95" t="s">
        <v>94</v>
      </c>
      <c r="H436" s="86">
        <v>0</v>
      </c>
      <c r="I436" s="86">
        <v>0</v>
      </c>
      <c r="J436" s="86">
        <v>0</v>
      </c>
      <c r="K436" s="86">
        <v>0</v>
      </c>
      <c r="L436" s="86">
        <v>0</v>
      </c>
      <c r="M436" s="78">
        <v>820177.87</v>
      </c>
      <c r="N436" s="78">
        <f t="shared" si="26"/>
        <v>820177.87</v>
      </c>
      <c r="O436" s="49"/>
    </row>
    <row r="437" spans="1:15" s="50" customFormat="1" ht="25.5" x14ac:dyDescent="0.25">
      <c r="A437" s="94"/>
      <c r="B437" s="94"/>
      <c r="C437" s="94"/>
      <c r="D437" s="83"/>
      <c r="E437" s="84" t="s">
        <v>415</v>
      </c>
      <c r="G437" s="95" t="s">
        <v>203</v>
      </c>
      <c r="H437" s="86">
        <v>0</v>
      </c>
      <c r="I437" s="86">
        <v>0</v>
      </c>
      <c r="J437" s="86">
        <v>0</v>
      </c>
      <c r="K437" s="86">
        <v>0</v>
      </c>
      <c r="L437" s="86">
        <v>0</v>
      </c>
      <c r="M437" s="78">
        <v>450975.97</v>
      </c>
      <c r="N437" s="78">
        <f t="shared" si="26"/>
        <v>450975.97</v>
      </c>
      <c r="O437" s="49"/>
    </row>
    <row r="438" spans="1:15" s="50" customFormat="1" ht="25.5" x14ac:dyDescent="0.25">
      <c r="A438" s="94"/>
      <c r="B438" s="94"/>
      <c r="C438" s="94"/>
      <c r="D438" s="83"/>
      <c r="E438" s="84" t="s">
        <v>416</v>
      </c>
      <c r="G438" s="95" t="s">
        <v>417</v>
      </c>
      <c r="H438" s="86">
        <v>0</v>
      </c>
      <c r="I438" s="86">
        <v>0</v>
      </c>
      <c r="J438" s="86">
        <v>0</v>
      </c>
      <c r="K438" s="86">
        <v>0</v>
      </c>
      <c r="L438" s="86">
        <v>0</v>
      </c>
      <c r="M438" s="78">
        <v>624595.52</v>
      </c>
      <c r="N438" s="78">
        <f t="shared" si="26"/>
        <v>624595.52</v>
      </c>
      <c r="O438" s="49"/>
    </row>
    <row r="439" spans="1:15" s="50" customFormat="1" ht="38.25" x14ac:dyDescent="0.25">
      <c r="A439" s="94"/>
      <c r="B439" s="94"/>
      <c r="C439" s="94"/>
      <c r="D439" s="83"/>
      <c r="E439" s="84" t="s">
        <v>418</v>
      </c>
      <c r="G439" s="95" t="s">
        <v>62</v>
      </c>
      <c r="H439" s="86">
        <v>0</v>
      </c>
      <c r="I439" s="86">
        <v>0</v>
      </c>
      <c r="J439" s="86">
        <v>0</v>
      </c>
      <c r="K439" s="86">
        <v>0</v>
      </c>
      <c r="L439" s="86">
        <v>0</v>
      </c>
      <c r="M439" s="78">
        <v>916631.09</v>
      </c>
      <c r="N439" s="78">
        <f t="shared" si="26"/>
        <v>916631.09</v>
      </c>
      <c r="O439" s="49"/>
    </row>
    <row r="440" spans="1:15" s="50" customFormat="1" ht="25.5" x14ac:dyDescent="0.25">
      <c r="A440" s="94"/>
      <c r="B440" s="94"/>
      <c r="C440" s="94"/>
      <c r="D440" s="83"/>
      <c r="E440" s="84" t="s">
        <v>419</v>
      </c>
      <c r="G440" s="95" t="s">
        <v>121</v>
      </c>
      <c r="H440" s="86">
        <v>0</v>
      </c>
      <c r="I440" s="86">
        <v>0</v>
      </c>
      <c r="J440" s="86">
        <v>0</v>
      </c>
      <c r="K440" s="86">
        <v>0</v>
      </c>
      <c r="L440" s="86">
        <v>0</v>
      </c>
      <c r="M440" s="78">
        <v>323207.01</v>
      </c>
      <c r="N440" s="78">
        <f t="shared" si="26"/>
        <v>323207.01</v>
      </c>
      <c r="O440" s="49"/>
    </row>
    <row r="441" spans="1:15" s="50" customFormat="1" ht="2.1" customHeight="1" x14ac:dyDescent="0.25">
      <c r="A441" s="81"/>
      <c r="B441" s="81"/>
      <c r="C441" s="81"/>
      <c r="D441" s="81"/>
      <c r="E441" s="72"/>
      <c r="F441" s="64"/>
      <c r="G441" s="65"/>
      <c r="H441" s="72"/>
      <c r="I441" s="72"/>
      <c r="J441" s="72"/>
      <c r="K441" s="72"/>
      <c r="L441" s="72"/>
      <c r="M441" s="72"/>
      <c r="N441" s="72"/>
      <c r="O441" s="49"/>
    </row>
    <row r="442" spans="1:15" s="50" customFormat="1" x14ac:dyDescent="0.25">
      <c r="A442" s="96" t="s">
        <v>516</v>
      </c>
      <c r="B442" s="96"/>
      <c r="C442" s="96"/>
      <c r="D442" s="96"/>
      <c r="E442" s="97"/>
      <c r="G442" s="85"/>
      <c r="H442" s="28"/>
      <c r="I442" s="28"/>
      <c r="J442" s="28"/>
      <c r="K442" s="28"/>
      <c r="L442" s="28"/>
      <c r="M442" s="28"/>
      <c r="N442" s="28"/>
      <c r="O442" s="49"/>
    </row>
  </sheetData>
  <mergeCells count="25">
    <mergeCell ref="C328:E328"/>
    <mergeCell ref="C331:E331"/>
    <mergeCell ref="A442:E442"/>
    <mergeCell ref="B20:E20"/>
    <mergeCell ref="C21:E21"/>
    <mergeCell ref="A277:E277"/>
    <mergeCell ref="B278:E278"/>
    <mergeCell ref="C279:E279"/>
    <mergeCell ref="C308:E308"/>
    <mergeCell ref="N7:N9"/>
    <mergeCell ref="A11:E11"/>
    <mergeCell ref="A13:E13"/>
    <mergeCell ref="B14:E14"/>
    <mergeCell ref="C15:E15"/>
    <mergeCell ref="A19:E19"/>
    <mergeCell ref="A1:N1"/>
    <mergeCell ref="A2:N2"/>
    <mergeCell ref="A3:N3"/>
    <mergeCell ref="A4:N4"/>
    <mergeCell ref="A5:N5"/>
    <mergeCell ref="A6:E9"/>
    <mergeCell ref="F6:G9"/>
    <mergeCell ref="H6:N6"/>
    <mergeCell ref="H7:J7"/>
    <mergeCell ref="K7:M7"/>
  </mergeCells>
  <printOptions horizontalCentered="1"/>
  <pageMargins left="0.39370078740157483" right="0.39370078740157483" top="0.39370078740157483" bottom="0.3937007874015748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I</vt:lpstr>
      <vt:lpstr>'Entidades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2024-07-29T21:08:12Z</dcterms:created>
  <dcterms:modified xsi:type="dcterms:W3CDTF">2024-07-29T21:08:12Z</dcterms:modified>
</cp:coreProperties>
</file>