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690F34AF-A3FB-4E03-BD4B-66C66E34CCD3}" xr6:coauthVersionLast="40" xr6:coauthVersionMax="40" xr10:uidLastSave="{00000000-0000-0000-0000-000000000000}"/>
  <bookViews>
    <workbookView xWindow="0" yWindow="0" windowWidth="25200" windowHeight="11175" xr2:uid="{ED715718-DB08-4427-9789-3A17BD365354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9" i="1"/>
  <c r="D65" i="1" s="1"/>
  <c r="D67" i="1"/>
  <c r="E66" i="1"/>
  <c r="D66" i="1"/>
  <c r="E65" i="1"/>
  <c r="D63" i="1"/>
  <c r="D61" i="1"/>
  <c r="D58" i="1" s="1"/>
  <c r="D71" i="1" s="1"/>
  <c r="E60" i="1"/>
  <c r="E58" i="1"/>
  <c r="E71" i="1" s="1"/>
  <c r="D52" i="1"/>
  <c r="D51" i="1"/>
  <c r="D49" i="1" s="1"/>
  <c r="D50" i="1"/>
  <c r="E49" i="1"/>
  <c r="D47" i="1"/>
  <c r="D44" i="1" s="1"/>
  <c r="D54" i="1" s="1"/>
  <c r="D46" i="1"/>
  <c r="D45" i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0" i="1" s="1"/>
  <c r="D40" i="1" s="1"/>
  <c r="D12" i="1"/>
  <c r="D11" i="1"/>
  <c r="E10" i="1"/>
  <c r="E40" i="1" s="1"/>
  <c r="A4" i="1"/>
  <c r="E81" i="1" l="1"/>
  <c r="E73" i="1"/>
  <c r="D81" i="1"/>
  <c r="D73" i="1"/>
  <c r="D60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<sst xmlns="http://schemas.openxmlformats.org/spreadsheetml/2006/main" count="63" uniqueCount="55">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</sst>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1" fillId="0" borderId="0" xfId="1" applyNumberFormat="1"/>
    <xf numFmtId="164" fontId="2" fillId="0" borderId="0" xfId="1" applyNumberFormat="1" applyFont="1"/>
  </cellXfs>
  <cellStyles count="4">
    <cellStyle name="Normal" xfId="0" builtinId="0"/>
    <cellStyle name="Normal 17" xfId="3" xr:uid="{3411A228-6434-4120-9C3B-2AF3D0BE4647}"/>
    <cellStyle name="Normal 2 2" xfId="2" xr:uid="{32BFE3CB-C985-41CF-8433-2B04BCEA7700}"/>
    <cellStyle name="Normal 3 2 2 2 3" xfId="1" xr:uid="{3DA12CB3-1513-4293-889E-398AB7FE4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320115375</v>
          </cell>
          <cell r="C14">
            <v>329255963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256239505</v>
          </cell>
        </row>
        <row r="20">
          <cell r="D20">
            <v>0</v>
          </cell>
        </row>
        <row r="22">
          <cell r="D22">
            <v>0</v>
          </cell>
        </row>
        <row r="24">
          <cell r="D24">
            <v>18356732</v>
          </cell>
        </row>
        <row r="37">
          <cell r="D37">
            <v>31694975</v>
          </cell>
        </row>
        <row r="38">
          <cell r="D38">
            <v>10311743</v>
          </cell>
        </row>
        <row r="39">
          <cell r="D39">
            <v>142855525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500000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37433908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46329510</v>
          </cell>
          <cell r="O12">
            <v>16102696</v>
          </cell>
        </row>
        <row r="20">
          <cell r="F20">
            <v>14785324</v>
          </cell>
          <cell r="G20">
            <v>510477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39412195</v>
          </cell>
          <cell r="N28">
            <v>0</v>
          </cell>
          <cell r="O28">
            <v>0</v>
          </cell>
        </row>
        <row r="31">
          <cell r="N31">
            <v>0</v>
          </cell>
          <cell r="O31">
            <v>0</v>
          </cell>
        </row>
        <row r="34">
          <cell r="F34">
            <v>0</v>
          </cell>
          <cell r="G34">
            <v>1696</v>
          </cell>
        </row>
        <row r="38">
          <cell r="F38">
            <v>0</v>
          </cell>
          <cell r="G38">
            <v>608014</v>
          </cell>
        </row>
        <row r="39">
          <cell r="N39">
            <v>0</v>
          </cell>
          <cell r="O39">
            <v>0</v>
          </cell>
        </row>
        <row r="40">
          <cell r="F40">
            <v>29632694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0</v>
          </cell>
          <cell r="O43">
            <v>0</v>
          </cell>
        </row>
        <row r="53">
          <cell r="F53">
            <v>0</v>
          </cell>
          <cell r="G53">
            <v>0</v>
          </cell>
        </row>
        <row r="54">
          <cell r="N54">
            <v>0</v>
          </cell>
          <cell r="O54">
            <v>0</v>
          </cell>
        </row>
        <row r="58">
          <cell r="F58">
            <v>0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60814353</v>
          </cell>
        </row>
        <row r="65">
          <cell r="N65">
            <v>0</v>
          </cell>
          <cell r="O65">
            <v>769234</v>
          </cell>
        </row>
        <row r="69">
          <cell r="N69">
            <v>211196</v>
          </cell>
          <cell r="O69">
            <v>578989</v>
          </cell>
        </row>
        <row r="71">
          <cell r="F71">
            <v>0</v>
          </cell>
          <cell r="G71">
            <v>1059922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39468</v>
          </cell>
        </row>
        <row r="86">
          <cell r="F86">
            <v>31422986</v>
          </cell>
          <cell r="G86">
            <v>0</v>
          </cell>
        </row>
        <row r="91">
          <cell r="F91">
            <v>0</v>
          </cell>
          <cell r="G91">
            <v>1479736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190139221</v>
          </cell>
          <cell r="O103">
            <v>0</v>
          </cell>
        </row>
        <row r="106">
          <cell r="N106">
            <v>0</v>
          </cell>
          <cell r="O106">
            <v>261161932</v>
          </cell>
        </row>
        <row r="109">
          <cell r="N109">
            <v>7354014</v>
          </cell>
          <cell r="O109">
            <v>0</v>
          </cell>
        </row>
        <row r="114">
          <cell r="N114">
            <v>1723093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5D9B-8E7A-4801-B771-717BE3FB2387}">
  <sheetPr>
    <tabColor theme="0" tint="-0.14999847407452621"/>
    <pageSetUpPr fitToPage="1"/>
  </sheetPr>
  <dimension ref="A1:G8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16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274596237</v>
      </c>
      <c r="E10" s="19">
        <f>SUM(E11:E20)</f>
        <v>606043644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256239505</v>
      </c>
      <c r="E17" s="21">
        <v>534737993</v>
      </c>
    </row>
    <row r="18" spans="1:5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0</v>
      </c>
      <c r="E19" s="24">
        <v>29363255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18356732</v>
      </c>
      <c r="E20" s="21">
        <v>41942396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222796151</v>
      </c>
      <c r="E22" s="19">
        <f>SUM(E23:E38)</f>
        <v>796182865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31694975</v>
      </c>
      <c r="E23" s="24">
        <v>60534337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10311743</v>
      </c>
      <c r="E24" s="24">
        <v>20170049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142855525</v>
      </c>
      <c r="E25" s="24">
        <v>317569086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500000</v>
      </c>
      <c r="E29" s="21">
        <v>1300000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37433908</v>
      </c>
      <c r="E38" s="21">
        <v>396609393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51800086</v>
      </c>
      <c r="E40" s="30">
        <f>SUM(E10-E22)</f>
        <v>-190139221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275057332</v>
      </c>
      <c r="E44" s="19">
        <f>SUM(E45:E47)</f>
        <v>1371805100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EFECTIVO'!F64)</f>
        <v>0</v>
      </c>
      <c r="E45" s="21">
        <v>1289917151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EFECTIVO'!F71)</f>
        <v>0</v>
      </c>
      <c r="E46" s="21">
        <v>50527058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275057332</v>
      </c>
      <c r="E47" s="21">
        <v>31360891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365087793</v>
      </c>
      <c r="E49" s="19">
        <f>SUM(E50:E52)</f>
        <v>495443794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EFECTIVO'!G64)</f>
        <v>60814353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EFECTIVO'!G71)</f>
        <v>1059922</v>
      </c>
      <c r="E51" s="21">
        <v>46835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303213518</v>
      </c>
      <c r="E52" s="21">
        <v>495396959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-90030461</v>
      </c>
      <c r="E54" s="30">
        <f>SUM(E44-E49)</f>
        <v>876361306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46540706</v>
      </c>
      <c r="E58" s="19">
        <f>SUM(E61:E63)</f>
        <v>23971723</v>
      </c>
    </row>
    <row r="59" spans="1:7" s="2" customFormat="1" ht="5.0999999999999996" customHeight="1" x14ac:dyDescent="0.2">
      <c r="B59" s="22"/>
      <c r="C59" s="22"/>
      <c r="D59" s="35"/>
    </row>
    <row r="60" spans="1:7" s="2" customFormat="1" ht="12.75" x14ac:dyDescent="0.2">
      <c r="B60" s="20"/>
      <c r="C60" s="20" t="s">
        <v>44</v>
      </c>
      <c r="D60" s="35">
        <f>SUM(D61)</f>
        <v>0</v>
      </c>
      <c r="E60" s="35">
        <f>SUM(E61)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46540706</v>
      </c>
      <c r="E63" s="21">
        <v>23971723</v>
      </c>
    </row>
    <row r="64" spans="1:7" s="2" customFormat="1" ht="5.0999999999999996" customHeight="1" x14ac:dyDescent="0.2">
      <c r="B64" s="22"/>
      <c r="C64" s="22"/>
      <c r="D64" s="21"/>
    </row>
    <row r="65" spans="1:7" s="2" customFormat="1" ht="12.75" x14ac:dyDescent="0.2">
      <c r="A65" s="18"/>
      <c r="B65" s="18" t="s">
        <v>19</v>
      </c>
      <c r="C65" s="18"/>
      <c r="D65" s="19">
        <f>SUM(D67:D69)</f>
        <v>17450919</v>
      </c>
      <c r="E65" s="19">
        <f>SUM(E67:E69)</f>
        <v>725164112</v>
      </c>
    </row>
    <row r="66" spans="1:7" s="2" customFormat="1" ht="12.75" x14ac:dyDescent="0.2">
      <c r="B66" s="20"/>
      <c r="C66" s="20" t="s">
        <v>48</v>
      </c>
      <c r="D66" s="35">
        <f>SUM(D67:D67)</f>
        <v>0</v>
      </c>
      <c r="E66" s="35">
        <f>SUM(E67:E67)</f>
        <v>0</v>
      </c>
    </row>
    <row r="67" spans="1:7" s="2" customFormat="1" ht="12.75" x14ac:dyDescent="0.2">
      <c r="B67" s="20"/>
      <c r="C67" s="20" t="s">
        <v>45</v>
      </c>
      <c r="D67" s="35">
        <f>SUM('[1]2EA'!D54)</f>
        <v>0</v>
      </c>
      <c r="E67" s="35">
        <v>0</v>
      </c>
    </row>
    <row r="68" spans="1:7" s="2" customFormat="1" ht="12.75" x14ac:dyDescent="0.2">
      <c r="B68" s="20"/>
      <c r="C68" s="20" t="s">
        <v>46</v>
      </c>
      <c r="D68" s="35">
        <v>0</v>
      </c>
      <c r="E68" s="35">
        <v>0</v>
      </c>
    </row>
    <row r="69" spans="1:7" s="2" customFormat="1" ht="12.75" x14ac:dyDescent="0.2">
      <c r="B69" s="20"/>
      <c r="C69" s="20" t="s">
        <v>49</v>
      </c>
      <c r="D69" s="3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17450919</v>
      </c>
      <c r="E69" s="35">
        <v>725164112</v>
      </c>
    </row>
    <row r="70" spans="1:7" s="3" customFormat="1" ht="5.0999999999999996" customHeight="1" x14ac:dyDescent="0.25">
      <c r="A70" s="17"/>
      <c r="B70" s="17"/>
      <c r="C70" s="17"/>
      <c r="D70" s="13"/>
      <c r="E70" s="2"/>
    </row>
    <row r="71" spans="1:7" s="3" customFormat="1" x14ac:dyDescent="0.25">
      <c r="A71" s="14" t="s">
        <v>50</v>
      </c>
      <c r="B71" s="15"/>
      <c r="C71" s="15"/>
      <c r="D71" s="30">
        <f>D58-D65</f>
        <v>29089787</v>
      </c>
      <c r="E71" s="30">
        <f>E58-E65</f>
        <v>-701192389</v>
      </c>
      <c r="F71" s="25"/>
      <c r="G71" s="31"/>
    </row>
    <row r="72" spans="1:7" s="2" customFormat="1" ht="12.75" x14ac:dyDescent="0.2">
      <c r="A72" s="22"/>
      <c r="B72" s="22"/>
      <c r="C72" s="22"/>
      <c r="D72" s="21"/>
      <c r="E72" s="21"/>
    </row>
    <row r="73" spans="1:7" s="3" customFormat="1" ht="15.75" thickBot="1" x14ac:dyDescent="0.3">
      <c r="A73" s="36" t="s">
        <v>51</v>
      </c>
      <c r="B73" s="37"/>
      <c r="C73" s="37"/>
      <c r="D73" s="38">
        <f>D40+D54+D71</f>
        <v>-9140588</v>
      </c>
      <c r="E73" s="38">
        <f>E40+E54+E71</f>
        <v>-14970304</v>
      </c>
      <c r="F73" s="2"/>
    </row>
    <row r="74" spans="1:7" s="2" customFormat="1" ht="15.75" thickBot="1" x14ac:dyDescent="0.25">
      <c r="A74" s="39" t="s">
        <v>52</v>
      </c>
      <c r="B74" s="40"/>
      <c r="C74" s="40"/>
      <c r="D74" s="41">
        <f>SUM('[1]1ESF'!C14)</f>
        <v>329255963</v>
      </c>
      <c r="E74" s="41">
        <v>344226267</v>
      </c>
    </row>
    <row r="75" spans="1:7" s="2" customFormat="1" x14ac:dyDescent="0.2">
      <c r="A75" s="42" t="s">
        <v>53</v>
      </c>
      <c r="B75" s="43"/>
      <c r="C75" s="43"/>
      <c r="D75" s="44">
        <f>SUM('[1]1ESF'!B14)</f>
        <v>320115375</v>
      </c>
      <c r="E75" s="44">
        <v>329255963</v>
      </c>
    </row>
    <row r="76" spans="1:7" s="3" customFormat="1" ht="4.5" customHeight="1" x14ac:dyDescent="0.25">
      <c r="A76" s="45"/>
      <c r="B76" s="45"/>
      <c r="C76" s="45"/>
      <c r="D76" s="45"/>
      <c r="E76" s="45"/>
      <c r="F76" s="2"/>
    </row>
    <row r="77" spans="1:7" s="3" customFormat="1" ht="12.75" customHeight="1" x14ac:dyDescent="0.25">
      <c r="A77" s="46" t="s">
        <v>54</v>
      </c>
      <c r="B77" s="47"/>
      <c r="C77" s="47"/>
      <c r="F77" s="2"/>
    </row>
    <row r="78" spans="1:7" s="48" customFormat="1" x14ac:dyDescent="0.25">
      <c r="A78" s="3"/>
      <c r="B78" s="3"/>
      <c r="C78" s="3"/>
      <c r="F78" s="2"/>
      <c r="G78" s="3"/>
    </row>
    <row r="79" spans="1:7" s="48" customFormat="1" x14ac:dyDescent="0.25">
      <c r="A79" s="3"/>
      <c r="B79" s="3"/>
      <c r="C79" s="3"/>
      <c r="D79" s="49"/>
      <c r="E79" s="49"/>
      <c r="F79" s="2"/>
      <c r="G79" s="3"/>
    </row>
    <row r="81" spans="4:5" x14ac:dyDescent="0.25">
      <c r="D81" s="50">
        <f>D40+D54+D71</f>
        <v>-9140588</v>
      </c>
      <c r="E81" s="50">
        <f>E40+E54+E71</f>
        <v>-14970304</v>
      </c>
    </row>
    <row r="84" spans="4:5" x14ac:dyDescent="0.25">
      <c r="D84" s="51"/>
      <c r="E84" s="51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25" right="0.25" top="0.75" bottom="0.75" header="0.3" footer="0.3"/>
  <pageSetup paperSize="119"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2024-08-13T20:41:40Z</dcterms:created>
  <dcterms:modified xsi:type="dcterms:W3CDTF">2024-08-13T20:41:41Z</dcterms:modified>
</cp:coreProperties>
</file>