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AB250F3B-5A7D-48B0-99BD-6BB8F40D1325}" xr6:coauthVersionLast="40" xr6:coauthVersionMax="40" xr10:uidLastSave="{00000000-0000-0000-0000-000000000000}"/>
  <bookViews>
    <workbookView xWindow="0" yWindow="0" windowWidth="25200" windowHeight="11775" xr2:uid="{363053A5-422D-4D3B-9791-89CF4C4C72BC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E45" i="1" s="1"/>
  <c r="F45" i="1" s="1"/>
  <c r="D43" i="1"/>
  <c r="C43" i="1"/>
  <c r="E43" i="1" s="1"/>
  <c r="F43" i="1" s="1"/>
  <c r="B43" i="1"/>
  <c r="E41" i="1"/>
  <c r="F41" i="1" s="1"/>
  <c r="D41" i="1"/>
  <c r="C41" i="1"/>
  <c r="B41" i="1"/>
  <c r="D39" i="1"/>
  <c r="C39" i="1"/>
  <c r="B39" i="1"/>
  <c r="E39" i="1" s="1"/>
  <c r="F39" i="1" s="1"/>
  <c r="D37" i="1"/>
  <c r="C37" i="1"/>
  <c r="E37" i="1" s="1"/>
  <c r="F37" i="1" s="1"/>
  <c r="B37" i="1"/>
  <c r="D35" i="1"/>
  <c r="C35" i="1"/>
  <c r="B35" i="1"/>
  <c r="E35" i="1" s="1"/>
  <c r="F35" i="1" s="1"/>
  <c r="E33" i="1"/>
  <c r="F33" i="1" s="1"/>
  <c r="D33" i="1"/>
  <c r="C33" i="1"/>
  <c r="B33" i="1"/>
  <c r="D31" i="1"/>
  <c r="C31" i="1"/>
  <c r="B31" i="1"/>
  <c r="E31" i="1" s="1"/>
  <c r="F31" i="1" s="1"/>
  <c r="D29" i="1"/>
  <c r="C29" i="1"/>
  <c r="C27" i="1" s="1"/>
  <c r="B29" i="1"/>
  <c r="D27" i="1"/>
  <c r="E24" i="1"/>
  <c r="F24" i="1" s="1"/>
  <c r="D24" i="1"/>
  <c r="C24" i="1"/>
  <c r="B24" i="1"/>
  <c r="B22" i="1"/>
  <c r="E22" i="1" s="1"/>
  <c r="F22" i="1" s="1"/>
  <c r="E20" i="1"/>
  <c r="F20" i="1" s="1"/>
  <c r="D20" i="1"/>
  <c r="C20" i="1"/>
  <c r="B20" i="1"/>
  <c r="D18" i="1"/>
  <c r="C18" i="1"/>
  <c r="B18" i="1"/>
  <c r="E18" i="1" s="1"/>
  <c r="F18" i="1" s="1"/>
  <c r="D16" i="1"/>
  <c r="C16" i="1"/>
  <c r="E16" i="1" s="1"/>
  <c r="F16" i="1" s="1"/>
  <c r="B16" i="1"/>
  <c r="D14" i="1"/>
  <c r="C14" i="1"/>
  <c r="E14" i="1" s="1"/>
  <c r="F14" i="1" s="1"/>
  <c r="B14" i="1"/>
  <c r="E12" i="1"/>
  <c r="D12" i="1"/>
  <c r="D10" i="1" s="1"/>
  <c r="D8" i="1" s="1"/>
  <c r="C12" i="1"/>
  <c r="C10" i="1" s="1"/>
  <c r="B12" i="1"/>
  <c r="B10" i="1"/>
  <c r="A4" i="1"/>
  <c r="C8" i="1" l="1"/>
  <c r="E10" i="1"/>
  <c r="F12" i="1"/>
  <c r="F10" i="1" s="1"/>
  <c r="B27" i="1"/>
  <c r="B8" i="1" s="1"/>
  <c r="E29" i="1"/>
  <c r="F29" i="1" l="1"/>
  <c r="F27" i="1" s="1"/>
  <c r="E27" i="1"/>
  <c r="E8" i="1" s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<sst xmlns="http://schemas.openxmlformats.org/spreadsheetml/2006/main" count="30" uniqueCount="30">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</sst>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</cellXfs>
  <cellStyles count="3">
    <cellStyle name="Normal" xfId="0" builtinId="0"/>
    <cellStyle name="Normal 2 2" xfId="1" xr:uid="{BAD99608-EB55-40EC-92C5-94EE168E72E5}"/>
    <cellStyle name="Normal 3 2 2 2 3" xfId="2" xr:uid="{DE1DE532-CF26-4F4C-BF19-7A6A5543B2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400952057</v>
          </cell>
        </row>
        <row r="17">
          <cell r="C17">
            <v>81593991</v>
          </cell>
        </row>
        <row r="20">
          <cell r="C20">
            <v>0</v>
          </cell>
        </row>
        <row r="23">
          <cell r="C23">
            <v>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832906845</v>
          </cell>
        </row>
        <row r="44">
          <cell r="C44">
            <v>887728129</v>
          </cell>
        </row>
        <row r="47">
          <cell r="C47">
            <v>191270319</v>
          </cell>
        </row>
        <row r="50">
          <cell r="C50">
            <v>272010447</v>
          </cell>
        </row>
        <row r="53">
          <cell r="C53">
            <v>590626</v>
          </cell>
        </row>
        <row r="56">
          <cell r="C56">
            <v>0</v>
          </cell>
        </row>
        <row r="59">
          <cell r="C59">
            <v>0</v>
          </cell>
        </row>
        <row r="62">
          <cell r="C62">
            <v>0</v>
          </cell>
        </row>
        <row r="65">
          <cell r="C65">
            <v>0</v>
          </cell>
        </row>
      </sheetData>
      <sheetData sheetId="1"/>
      <sheetData sheetId="2"/>
      <sheetData sheetId="3"/>
      <sheetData sheetId="4">
        <row r="4">
          <cell r="A4" t="str">
            <v>DEL 1 DE ENERO AL 31 DE MARZO DE 2024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5">
          <cell r="G15">
            <v>0</v>
          </cell>
          <cell r="I15">
            <v>50000</v>
          </cell>
          <cell r="J15">
            <v>0</v>
          </cell>
        </row>
        <row r="16">
          <cell r="G16">
            <v>0</v>
          </cell>
          <cell r="I16">
            <v>0</v>
          </cell>
          <cell r="J16">
            <v>0</v>
          </cell>
        </row>
        <row r="17">
          <cell r="G17">
            <v>400896910</v>
          </cell>
          <cell r="I17">
            <v>4146000722</v>
          </cell>
          <cell r="J17">
            <v>4234861731</v>
          </cell>
        </row>
        <row r="18">
          <cell r="G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I19">
            <v>0</v>
          </cell>
          <cell r="J19">
            <v>0</v>
          </cell>
        </row>
        <row r="20">
          <cell r="G20">
            <v>55147</v>
          </cell>
          <cell r="I20">
            <v>0</v>
          </cell>
          <cell r="J20">
            <v>0</v>
          </cell>
        </row>
        <row r="21">
          <cell r="G21">
            <v>0</v>
          </cell>
          <cell r="I21">
            <v>0</v>
          </cell>
          <cell r="J21">
            <v>0</v>
          </cell>
        </row>
        <row r="22">
          <cell r="G22">
            <v>0</v>
          </cell>
          <cell r="I22">
            <v>0</v>
          </cell>
          <cell r="J22">
            <v>0</v>
          </cell>
        </row>
        <row r="23">
          <cell r="G23">
            <v>79307729</v>
          </cell>
          <cell r="I23">
            <v>1351252927</v>
          </cell>
          <cell r="J23">
            <v>964518013</v>
          </cell>
        </row>
        <row r="24">
          <cell r="G24">
            <v>2286262</v>
          </cell>
          <cell r="I24">
            <v>3316621</v>
          </cell>
          <cell r="J24">
            <v>743960</v>
          </cell>
        </row>
        <row r="25">
          <cell r="G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I28">
            <v>2975142599</v>
          </cell>
          <cell r="J28">
            <v>2975142599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0</v>
          </cell>
          <cell r="I30">
            <v>0</v>
          </cell>
          <cell r="J30">
            <v>0</v>
          </cell>
        </row>
        <row r="31">
          <cell r="G31">
            <v>0</v>
          </cell>
          <cell r="I31">
            <v>0</v>
          </cell>
          <cell r="J31">
            <v>0</v>
          </cell>
        </row>
        <row r="32">
          <cell r="G32">
            <v>0</v>
          </cell>
          <cell r="I32">
            <v>0</v>
          </cell>
          <cell r="J32">
            <v>0</v>
          </cell>
        </row>
        <row r="33">
          <cell r="G33">
            <v>0</v>
          </cell>
          <cell r="I33">
            <v>0</v>
          </cell>
          <cell r="J33">
            <v>0</v>
          </cell>
        </row>
        <row r="34">
          <cell r="G34">
            <v>0</v>
          </cell>
          <cell r="I34">
            <v>0</v>
          </cell>
          <cell r="J34">
            <v>0</v>
          </cell>
        </row>
        <row r="35">
          <cell r="G35">
            <v>0</v>
          </cell>
          <cell r="I35">
            <v>0</v>
          </cell>
          <cell r="J35">
            <v>0</v>
          </cell>
        </row>
        <row r="36">
          <cell r="G36">
            <v>0</v>
          </cell>
          <cell r="I36">
            <v>0</v>
          </cell>
          <cell r="J36">
            <v>0</v>
          </cell>
        </row>
        <row r="37">
          <cell r="G37">
            <v>0</v>
          </cell>
          <cell r="I37">
            <v>0</v>
          </cell>
          <cell r="J37">
            <v>0</v>
          </cell>
        </row>
        <row r="38">
          <cell r="G38">
            <v>0</v>
          </cell>
          <cell r="I38">
            <v>0</v>
          </cell>
          <cell r="J38">
            <v>0</v>
          </cell>
        </row>
        <row r="39">
          <cell r="G39">
            <v>0</v>
          </cell>
          <cell r="I39">
            <v>0</v>
          </cell>
          <cell r="J39">
            <v>0</v>
          </cell>
        </row>
        <row r="40">
          <cell r="G40">
            <v>0</v>
          </cell>
          <cell r="I40">
            <v>0</v>
          </cell>
          <cell r="J40">
            <v>0</v>
          </cell>
        </row>
        <row r="41">
          <cell r="G41">
            <v>0</v>
          </cell>
          <cell r="I41">
            <v>0</v>
          </cell>
          <cell r="J41">
            <v>0</v>
          </cell>
        </row>
        <row r="42">
          <cell r="G42">
            <v>832906845</v>
          </cell>
          <cell r="I42">
            <v>967916226</v>
          </cell>
          <cell r="J42">
            <v>941626782</v>
          </cell>
        </row>
        <row r="43">
          <cell r="G43">
            <v>0</v>
          </cell>
          <cell r="I43">
            <v>0</v>
          </cell>
          <cell r="J43">
            <v>0</v>
          </cell>
        </row>
        <row r="44">
          <cell r="G44">
            <v>22588012</v>
          </cell>
          <cell r="I44">
            <v>0</v>
          </cell>
          <cell r="J44">
            <v>0</v>
          </cell>
        </row>
        <row r="45">
          <cell r="G45">
            <v>22537855</v>
          </cell>
          <cell r="I45">
            <v>328320</v>
          </cell>
          <cell r="J45">
            <v>371141</v>
          </cell>
        </row>
        <row r="46">
          <cell r="G46">
            <v>0</v>
          </cell>
          <cell r="I46">
            <v>0</v>
          </cell>
          <cell r="J46">
            <v>0</v>
          </cell>
        </row>
        <row r="47">
          <cell r="G47">
            <v>842602262</v>
          </cell>
          <cell r="I47">
            <v>120256998</v>
          </cell>
          <cell r="J47">
            <v>94866095</v>
          </cell>
        </row>
        <row r="48">
          <cell r="G48">
            <v>0</v>
          </cell>
          <cell r="I48">
            <v>0</v>
          </cell>
          <cell r="J48">
            <v>0</v>
          </cell>
        </row>
        <row r="49">
          <cell r="G49">
            <v>67202158</v>
          </cell>
          <cell r="I49">
            <v>0</v>
          </cell>
          <cell r="J49">
            <v>0</v>
          </cell>
        </row>
        <row r="50">
          <cell r="G50">
            <v>124068161</v>
          </cell>
          <cell r="I50">
            <v>0</v>
          </cell>
          <cell r="J50">
            <v>0</v>
          </cell>
        </row>
        <row r="51">
          <cell r="G51">
            <v>0</v>
          </cell>
          <cell r="I51">
            <v>0</v>
          </cell>
          <cell r="J51">
            <v>0</v>
          </cell>
        </row>
        <row r="52">
          <cell r="G52">
            <v>0</v>
          </cell>
          <cell r="I52">
            <v>0</v>
          </cell>
          <cell r="J52">
            <v>0</v>
          </cell>
        </row>
        <row r="53">
          <cell r="G53">
            <v>0</v>
          </cell>
          <cell r="I53">
            <v>0</v>
          </cell>
          <cell r="J53">
            <v>0</v>
          </cell>
        </row>
        <row r="54">
          <cell r="G54">
            <v>0</v>
          </cell>
          <cell r="I54">
            <v>0</v>
          </cell>
          <cell r="J54">
            <v>0</v>
          </cell>
        </row>
        <row r="55">
          <cell r="G55">
            <v>40979259</v>
          </cell>
          <cell r="I55">
            <v>118900</v>
          </cell>
          <cell r="J55">
            <v>0</v>
          </cell>
        </row>
        <row r="56">
          <cell r="G56">
            <v>4957145</v>
          </cell>
          <cell r="I56">
            <v>0</v>
          </cell>
          <cell r="J56">
            <v>0</v>
          </cell>
        </row>
        <row r="57">
          <cell r="G57">
            <v>194653595</v>
          </cell>
          <cell r="I57">
            <v>0</v>
          </cell>
          <cell r="J57">
            <v>0</v>
          </cell>
        </row>
        <row r="58">
          <cell r="G58">
            <v>16742982</v>
          </cell>
          <cell r="I58">
            <v>0</v>
          </cell>
          <cell r="J58">
            <v>0</v>
          </cell>
        </row>
        <row r="59">
          <cell r="G59">
            <v>0</v>
          </cell>
          <cell r="I59">
            <v>0</v>
          </cell>
          <cell r="J59">
            <v>0</v>
          </cell>
        </row>
        <row r="60">
          <cell r="G60">
            <v>14619656</v>
          </cell>
          <cell r="I60">
            <v>0</v>
          </cell>
          <cell r="J60">
            <v>0</v>
          </cell>
        </row>
        <row r="61">
          <cell r="G61">
            <v>57810</v>
          </cell>
          <cell r="I61">
            <v>0</v>
          </cell>
          <cell r="J61">
            <v>0</v>
          </cell>
        </row>
        <row r="62">
          <cell r="G62">
            <v>0</v>
          </cell>
          <cell r="I62">
            <v>0</v>
          </cell>
          <cell r="J62">
            <v>0</v>
          </cell>
        </row>
        <row r="63">
          <cell r="G63">
            <v>0</v>
          </cell>
          <cell r="I63">
            <v>0</v>
          </cell>
          <cell r="J63">
            <v>0</v>
          </cell>
        </row>
        <row r="64">
          <cell r="G64">
            <v>0</v>
          </cell>
          <cell r="I64">
            <v>0</v>
          </cell>
          <cell r="J64">
            <v>0</v>
          </cell>
        </row>
        <row r="65">
          <cell r="G65">
            <v>0</v>
          </cell>
          <cell r="I65">
            <v>0</v>
          </cell>
          <cell r="J65">
            <v>0</v>
          </cell>
        </row>
        <row r="66">
          <cell r="G66">
            <v>590626</v>
          </cell>
          <cell r="I66">
            <v>0</v>
          </cell>
          <cell r="J66">
            <v>0</v>
          </cell>
        </row>
        <row r="67">
          <cell r="G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I68">
            <v>0</v>
          </cell>
          <cell r="J68">
            <v>0</v>
          </cell>
        </row>
        <row r="69">
          <cell r="H69">
            <v>0</v>
          </cell>
          <cell r="I69">
            <v>0</v>
          </cell>
          <cell r="J69">
            <v>0</v>
          </cell>
        </row>
        <row r="70">
          <cell r="H70">
            <v>0</v>
          </cell>
          <cell r="I70">
            <v>0</v>
          </cell>
          <cell r="J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</row>
        <row r="72">
          <cell r="G72">
            <v>0</v>
          </cell>
          <cell r="I72">
            <v>0</v>
          </cell>
          <cell r="J72">
            <v>0</v>
          </cell>
        </row>
        <row r="73">
          <cell r="G73">
            <v>0</v>
          </cell>
          <cell r="I73">
            <v>0</v>
          </cell>
          <cell r="J73">
            <v>0</v>
          </cell>
        </row>
        <row r="74">
          <cell r="G74">
            <v>0</v>
          </cell>
          <cell r="I74">
            <v>0</v>
          </cell>
          <cell r="J74">
            <v>0</v>
          </cell>
        </row>
        <row r="75">
          <cell r="G75">
            <v>0</v>
          </cell>
          <cell r="I75">
            <v>0</v>
          </cell>
          <cell r="J75">
            <v>0</v>
          </cell>
        </row>
        <row r="76">
          <cell r="I76">
            <v>0</v>
          </cell>
          <cell r="J76">
            <v>0</v>
          </cell>
        </row>
        <row r="77">
          <cell r="G77">
            <v>0</v>
          </cell>
          <cell r="I77">
            <v>0</v>
          </cell>
          <cell r="J77">
            <v>0</v>
          </cell>
        </row>
        <row r="78">
          <cell r="G78">
            <v>0</v>
          </cell>
          <cell r="I78">
            <v>0</v>
          </cell>
          <cell r="J78">
            <v>0</v>
          </cell>
        </row>
        <row r="79">
          <cell r="G79">
            <v>0</v>
          </cell>
          <cell r="I79">
            <v>0</v>
          </cell>
          <cell r="J79">
            <v>0</v>
          </cell>
        </row>
        <row r="80">
          <cell r="G80">
            <v>0</v>
          </cell>
          <cell r="I80">
            <v>0</v>
          </cell>
          <cell r="J80">
            <v>0</v>
          </cell>
        </row>
      </sheetData>
      <sheetData sheetId="1"/>
      <sheetData sheetId="2"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AAD7-5588-47B4-853D-2363D00A889B}">
  <sheetPr>
    <tabColor theme="0" tint="-0.14999847407452621"/>
    <pageSetUpPr fitToPage="1"/>
  </sheetPr>
  <dimension ref="A1:H99"/>
  <sheetViews>
    <sheetView showGridLines="0" tabSelected="1" topLeftCell="A22" workbookViewId="0">
      <selection sqref="A1:L27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MARZO DE 2024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2667052414</v>
      </c>
      <c r="C8" s="12">
        <f t="shared" ref="C8:E8" si="0">SUM(C10+C27)</f>
        <v>9564383313</v>
      </c>
      <c r="D8" s="12">
        <f t="shared" si="0"/>
        <v>9212130321</v>
      </c>
      <c r="E8" s="12">
        <f t="shared" si="0"/>
        <v>3019305406</v>
      </c>
      <c r="F8" s="12">
        <f>SUM(E8-B8)</f>
        <v>352252992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482546048</v>
      </c>
      <c r="C10" s="17">
        <f t="shared" ref="C10:F10" si="1">SUM(C12:C24)</f>
        <v>8475762869</v>
      </c>
      <c r="D10" s="17">
        <f t="shared" si="1"/>
        <v>8175266303</v>
      </c>
      <c r="E10" s="16">
        <f t="shared" si="1"/>
        <v>783042614</v>
      </c>
      <c r="F10" s="16">
        <f t="shared" si="1"/>
        <v>300496566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400952057</v>
      </c>
      <c r="C12" s="20">
        <f>SUM('[2]BALANZA AC.'!I15:I21)+'[2]BALANZA AC.'!G15+'[2]BALANZA AC.'!G16+'[2]BALANZA AC.'!G17+'[2]BALANZA AC.'!G18+'[2]BALANZA AC.'!G19+'[2]BALANZA AC.'!G20+'[2]BALANZA AC.'!G21-'[1]1ESF'!C14</f>
        <v>4146050722</v>
      </c>
      <c r="D12" s="20">
        <f>SUM('[2]BALANZA AC.'!J15:J21)+'[2]AJUSTES DE CONSOLIDACIÓN'!F69</f>
        <v>4234861731</v>
      </c>
      <c r="E12" s="19">
        <f>SUM(B12+C12-D12)</f>
        <v>312141048</v>
      </c>
      <c r="F12" s="19">
        <f>SUM(E12-B12)</f>
        <v>-88811009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81593991</v>
      </c>
      <c r="C14" s="19">
        <f>SUM('[2]BALANZA AC.'!I22:I28)+'[2]BALANZA AC.'!G22+'[2]BALANZA AC.'!G23+'[2]BALANZA AC.'!G24+'[2]BALANZA AC.'!G25+'[2]BALANZA AC.'!G26+'[2]BALANZA AC.'!G27+'[2]BALANZA AC.'!G28-'[1]1ESF'!C17</f>
        <v>4329712147</v>
      </c>
      <c r="D14" s="19">
        <f>SUM('[2]BALANZA AC.'!J22:J28)+'[2]AJUSTES DE CONSOLIDACIÓN'!F70</f>
        <v>3940404572</v>
      </c>
      <c r="E14" s="19">
        <f>SUM(B14+C14-D14)</f>
        <v>470901566</v>
      </c>
      <c r="F14" s="19">
        <f>SUM(E14-B14)</f>
        <v>389307575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f>SUM('[2]BALANZA AC.'!I29:I33)+'[2]BALANZA AC.'!G29+'[2]BALANZA AC.'!G30+'[2]BALANZA AC.'!G31+'[2]BALANZA AC.'!G32+'[2]BALANZA AC.'!G33-'[1]1ESF'!C20</f>
        <v>0</v>
      </c>
      <c r="D16" s="19">
        <f>SUM('[2]BALANZA AC.'!J29:J33)</f>
        <v>0</v>
      </c>
      <c r="E16" s="19">
        <f>SUM(B16+C16-D16)</f>
        <v>0</v>
      </c>
      <c r="F16" s="19">
        <f>SUM(E16-B16)</f>
        <v>0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0</v>
      </c>
      <c r="C18" s="19">
        <f>SUM('[2]BALANZA AC.'!I34:I36)+'[2]BALANZA AC.'!G34+'[2]BALANZA AC.'!G35+'[2]BALANZA AC.'!G36-'[1]1ESF'!C23</f>
        <v>0</v>
      </c>
      <c r="D18" s="19">
        <f>SUM('[2]BALANZA AC.'!J34:J36)</f>
        <v>0</v>
      </c>
      <c r="E18" s="19">
        <f>SUM(B18+C18-D18)</f>
        <v>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0</v>
      </c>
      <c r="C20" s="19">
        <f>SUM('[2]BALANZA AC.'!I37)+'[2]BALANZA AC.'!G37-'[1]1ESF'!C26</f>
        <v>0</v>
      </c>
      <c r="D20" s="19">
        <f>SUM('[2]BALANZA AC.'!J37)</f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f>SUM('[2]BALANZA AC.'!I38:I39)+'[2]BALANZA AC.'!G38+'[2]BALANZA AC.'!G39-'[1]1ESF'!C32</f>
        <v>0</v>
      </c>
      <c r="D24" s="19">
        <f>SUM('[2]BALANZA AC.'!J38:J39)</f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2184506366</v>
      </c>
      <c r="C27" s="17">
        <f>SUM(C29:C45)</f>
        <v>1088620444</v>
      </c>
      <c r="D27" s="17">
        <f>SUM(D29:D45)</f>
        <v>1036864018</v>
      </c>
      <c r="E27" s="17">
        <f>SUM(E29:E45)</f>
        <v>2236262792</v>
      </c>
      <c r="F27" s="17">
        <f>SUM(F29:F45)</f>
        <v>51756426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832906845</v>
      </c>
      <c r="C29" s="19">
        <f>SUM('[2]BALANZA AC.'!I40:I43)+'[2]BALANZA AC.'!G40+'[2]BALANZA AC.'!G41+'[2]BALANZA AC.'!G42+'[2]BALANZA AC.'!G43-'[1]1ESF'!C41</f>
        <v>967916226</v>
      </c>
      <c r="D29" s="19">
        <f>SUM('[2]BALANZA AC.'!J40:J43)</f>
        <v>941626782</v>
      </c>
      <c r="E29" s="19">
        <f>SUM(B29+C29-D29)</f>
        <v>859196289</v>
      </c>
      <c r="F29" s="19">
        <f>SUM(E29-B29)</f>
        <v>26289444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887728129</v>
      </c>
      <c r="C31" s="19">
        <f>SUM('[2]BALANZA AC.'!I44:I48)+'[2]BALANZA AC.'!G44+'[2]BALANZA AC.'!G45+'[2]BALANZA AC.'!G46+'[2]BALANZA AC.'!G47+'[2]BALANZA AC.'!G48-'[1]1ESF'!C44</f>
        <v>120585318</v>
      </c>
      <c r="D31" s="19">
        <f>SUM('[2]BALANZA AC.'!J44:J48)+'[2]AJUSTES DE CONSOLIDACIÓN'!F71</f>
        <v>95237236</v>
      </c>
      <c r="E31" s="19">
        <f>SUM(B31+C31-D31)</f>
        <v>913076211</v>
      </c>
      <c r="F31" s="19">
        <f>SUM(E31-B31)</f>
        <v>25348082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191270319</v>
      </c>
      <c r="C33" s="19">
        <f>SUM('[2]BALANZA AC.'!I49:I54)+'[2]BALANZA AC.'!G49+'[2]BALANZA AC.'!G50+'[2]BALANZA AC.'!G51+'[2]BALANZA AC.'!G52+'[2]BALANZA AC.'!G53+'[2]BALANZA AC.'!G54-'[1]1ESF'!C47</f>
        <v>0</v>
      </c>
      <c r="D33" s="19">
        <f>SUM('[2]BALANZA AC.'!J49:J54)</f>
        <v>0</v>
      </c>
      <c r="E33" s="19">
        <f>SUM(B33+C33-D33)</f>
        <v>191270319</v>
      </c>
      <c r="F33" s="19">
        <f>SUM(E33-B33)</f>
        <v>0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272010447</v>
      </c>
      <c r="C35" s="19">
        <f>SUM('[2]BALANZA AC.'!I55:I62)+'[2]BALANZA AC.'!G55+'[2]BALANZA AC.'!G56+'[2]BALANZA AC.'!G57+'[2]BALANZA AC.'!G58+'[2]BALANZA AC.'!G59+'[2]BALANZA AC.'!G60+'[2]BALANZA AC.'!G61+'[2]BALANZA AC.'!G62-'[1]1ESF'!C50</f>
        <v>118900</v>
      </c>
      <c r="D35" s="19">
        <f>SUM('[2]BALANZA AC.'!J55:J62)</f>
        <v>0</v>
      </c>
      <c r="E35" s="19">
        <f>SUM(B35+C35-D35)</f>
        <v>272129347</v>
      </c>
      <c r="F35" s="19">
        <f>SUM(E35-B35)</f>
        <v>118900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590626</v>
      </c>
      <c r="C37" s="19">
        <f>SUM('[2]BALANZA AC.'!I63:I67)+'[2]BALANZA AC.'!G63+'[2]BALANZA AC.'!G64+'[2]BALANZA AC.'!G65+'[2]BALANZA AC.'!G66+'[2]BALANZA AC.'!G67-'[1]1ESF'!C53</f>
        <v>0</v>
      </c>
      <c r="D37" s="19">
        <f>SUM('[2]BALANZA AC.'!J63:J67)</f>
        <v>0</v>
      </c>
      <c r="E37" s="19">
        <f>SUM(B37+C37-D37)</f>
        <v>590626</v>
      </c>
      <c r="F37" s="19">
        <f>SUM(E37-B37)</f>
        <v>0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0</v>
      </c>
      <c r="C39" s="19">
        <f>SUM('[2]BALANZA AC.'!I68:I71)</f>
        <v>0</v>
      </c>
      <c r="D39" s="19">
        <f>SUM('[2]BALANZA AC.'!J68:J71)+'[2]BALANZA AC.'!H68+'[2]BALANZA AC.'!H69+'[2]BALANZA AC.'!H70+'[2]BALANZA AC.'!H71+'[1]1ESF'!C56</f>
        <v>0</v>
      </c>
      <c r="E39" s="19">
        <f>SUM(B39+C39-D39)</f>
        <v>0</v>
      </c>
      <c r="F39" s="19">
        <f>SUM(E39-B39)</f>
        <v>0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0</v>
      </c>
      <c r="C41" s="19">
        <f>SUM('[2]BALANZA AC.'!I72:I77)+'[2]BALANZA AC.'!G72+'[2]BALANZA AC.'!G73+'[2]BALANZA AC.'!G74+'[2]BALANZA AC.'!G75+'[2]BALANZA AC.'!G77-'[1]1ESF'!C59</f>
        <v>0</v>
      </c>
      <c r="D41" s="19">
        <f>SUM('[2]BALANZA AC.'!J72:J77)</f>
        <v>0</v>
      </c>
      <c r="E41" s="19">
        <f>SUM(B41+C41-D41)</f>
        <v>0</v>
      </c>
      <c r="F41" s="19">
        <f>SUM(E41-B41)</f>
        <v>0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f>SUM('[2]BALANZA AC.'!I78)+'[2]BALANZA AC.'!G78-'[1]1ESF'!C62</f>
        <v>0</v>
      </c>
      <c r="D43" s="19">
        <f>SUM('[2]BALANZA AC.'!J78)</f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0</v>
      </c>
      <c r="C45" s="19">
        <f>SUM('[2]BALANZA AC.'!I79:I80)+'[2]BALANZA AC.'!G79+'[2]BALANZA AC.'!G80-'[1]1ESF'!C65</f>
        <v>0</v>
      </c>
      <c r="D45" s="19">
        <f>SUM('[2]BALANZA AC.'!J79:J80)</f>
        <v>0</v>
      </c>
      <c r="E45" s="19">
        <f>SUM(B45+C45-D45)</f>
        <v>0</v>
      </c>
      <c r="F45" s="19">
        <f>SUM(E45-B45)</f>
        <v>0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  <row r="56" spans="1:3" x14ac:dyDescent="0.25">
      <c r="A56" s="26"/>
      <c r="B56" s="26"/>
      <c r="C56" s="26"/>
    </row>
    <row r="57" spans="1:3" x14ac:dyDescent="0.25">
      <c r="A57" s="26"/>
      <c r="B57" s="26"/>
      <c r="C57" s="26"/>
    </row>
    <row r="58" spans="1:3" x14ac:dyDescent="0.25">
      <c r="A58" s="26"/>
      <c r="B58" s="26"/>
      <c r="C58" s="26"/>
    </row>
    <row r="59" spans="1:3" x14ac:dyDescent="0.25">
      <c r="A59" s="26"/>
      <c r="B59" s="26"/>
      <c r="C59" s="26"/>
    </row>
    <row r="60" spans="1:3" x14ac:dyDescent="0.25">
      <c r="A60" s="26"/>
      <c r="B60" s="26"/>
      <c r="C60" s="26"/>
    </row>
    <row r="61" spans="1:3" x14ac:dyDescent="0.25">
      <c r="A61" s="26"/>
      <c r="B61" s="26"/>
      <c r="C61" s="26"/>
    </row>
    <row r="62" spans="1:3" x14ac:dyDescent="0.25">
      <c r="A62" s="26"/>
      <c r="B62" s="26"/>
      <c r="C62" s="26"/>
    </row>
    <row r="63" spans="1:3" x14ac:dyDescent="0.25">
      <c r="A63" s="26"/>
      <c r="B63" s="26"/>
      <c r="C63" s="26"/>
    </row>
    <row r="64" spans="1:3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119"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2024-06-11T19:22:38Z</dcterms:created>
  <dcterms:modified xsi:type="dcterms:W3CDTF">2024-06-11T19:22:39Z</dcterms:modified>
</cp:coreProperties>
</file>