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E1A81B37-6BFC-4678-ABAC-FE4903BD3B8C}" xr6:coauthVersionLast="40" xr6:coauthVersionMax="40" xr10:uidLastSave="{00000000-0000-0000-0000-000000000000}"/>
  <bookViews>
    <workbookView xWindow="0" yWindow="0" windowWidth="25200" windowHeight="11775" xr2:uid="{25CC966B-E569-4639-BC0F-CDF70708ACA9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E80" i="1"/>
  <c r="D80" i="1"/>
  <c r="I77" i="1"/>
  <c r="F77" i="1"/>
  <c r="F80" i="1" s="1"/>
  <c r="I75" i="1"/>
  <c r="F75" i="1"/>
  <c r="I70" i="1"/>
  <c r="F70" i="1"/>
  <c r="H69" i="1"/>
  <c r="I69" i="1" s="1"/>
  <c r="G69" i="1"/>
  <c r="E69" i="1"/>
  <c r="D69" i="1"/>
  <c r="F69" i="1" s="1"/>
  <c r="I65" i="1"/>
  <c r="F65" i="1"/>
  <c r="I64" i="1"/>
  <c r="F64" i="1"/>
  <c r="I63" i="1"/>
  <c r="F63" i="1"/>
  <c r="F61" i="1" s="1"/>
  <c r="I62" i="1"/>
  <c r="F62" i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F56" i="1" s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7" i="1" s="1"/>
  <c r="I48" i="1"/>
  <c r="F48" i="1"/>
  <c r="H47" i="1"/>
  <c r="H67" i="1" s="1"/>
  <c r="I67" i="1" s="1"/>
  <c r="G47" i="1"/>
  <c r="G67" i="1" s="1"/>
  <c r="E47" i="1"/>
  <c r="E67" i="1" s="1"/>
  <c r="D47" i="1"/>
  <c r="D67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H42" i="1" s="1"/>
  <c r="G17" i="1"/>
  <c r="G42" i="1" s="1"/>
  <c r="G72" i="1" s="1"/>
  <c r="E17" i="1"/>
  <c r="E42" i="1" s="1"/>
  <c r="E72" i="1" s="1"/>
  <c r="D17" i="1"/>
  <c r="I17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H72" i="1" l="1"/>
  <c r="D42" i="1"/>
  <c r="D72" i="1" s="1"/>
  <c r="I47" i="1"/>
  <c r="I42" i="1" l="1"/>
  <c r="I72" i="1"/>
  <c r="I44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<sst xmlns="http://schemas.openxmlformats.org/spreadsheetml/2006/main" count="76" uniqueCount="74">
  <si>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</si>
  <si>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</si>
  <si>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</si>
  <si>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31 DE DICIEMBRE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</si>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</sst>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top"/>
    </xf>
    <xf numFmtId="164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justify" vertical="top"/>
    </xf>
    <xf numFmtId="165" fontId="6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0" fontId="0" fillId="0" borderId="0" xfId="0" applyAlignment="1">
      <alignment horizontal="justify" vertical="top"/>
    </xf>
    <xf numFmtId="0" fontId="8" fillId="0" borderId="0" xfId="1" applyFont="1" applyAlignment="1">
      <alignment horizontal="justify" vertical="top"/>
    </xf>
    <xf numFmtId="165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top" wrapText="1"/>
    </xf>
    <xf numFmtId="164" fontId="6" fillId="0" borderId="0" xfId="2" applyNumberFormat="1" applyFont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4" borderId="0" xfId="1" applyFont="1" applyFill="1" applyAlignment="1">
      <alignment horizontal="left" vertical="center"/>
    </xf>
    <xf numFmtId="166" fontId="6" fillId="4" borderId="0" xfId="2" applyNumberFormat="1" applyFont="1" applyFill="1" applyAlignment="1">
      <alignment horizontal="right" vertical="center"/>
    </xf>
    <xf numFmtId="165" fontId="6" fillId="4" borderId="0" xfId="2" applyNumberFormat="1" applyFont="1" applyFill="1" applyAlignment="1">
      <alignment horizontal="right" vertical="center"/>
    </xf>
    <xf numFmtId="164" fontId="6" fillId="4" borderId="0" xfId="2" applyNumberFormat="1" applyFont="1" applyFill="1" applyAlignment="1">
      <alignment horizontal="right" vertical="center"/>
    </xf>
    <xf numFmtId="167" fontId="8" fillId="0" borderId="0" xfId="1" applyNumberFormat="1" applyFont="1" applyAlignment="1">
      <alignment horizontal="center" vertical="top"/>
    </xf>
    <xf numFmtId="167" fontId="8" fillId="0" borderId="0" xfId="1" applyNumberFormat="1" applyFont="1" applyAlignment="1">
      <alignment horizontal="right" vertical="top"/>
    </xf>
    <xf numFmtId="166" fontId="8" fillId="0" borderId="0" xfId="1" applyNumberFormat="1" applyFont="1" applyAlignment="1">
      <alignment vertical="top"/>
    </xf>
    <xf numFmtId="0" fontId="7" fillId="5" borderId="0" xfId="1" applyFont="1" applyFill="1" applyAlignment="1">
      <alignment horizontal="left" vertical="top"/>
    </xf>
    <xf numFmtId="167" fontId="4" fillId="2" borderId="0" xfId="1" applyNumberFormat="1" applyFont="1" applyFill="1" applyAlignment="1">
      <alignment horizontal="center" vertical="top"/>
    </xf>
    <xf numFmtId="167" fontId="4" fillId="2" borderId="0" xfId="1" applyNumberFormat="1" applyFont="1" applyFill="1" applyAlignment="1">
      <alignment horizontal="right" vertical="top"/>
    </xf>
    <xf numFmtId="165" fontId="8" fillId="0" borderId="0" xfId="1" applyNumberFormat="1" applyFont="1" applyAlignment="1">
      <alignment horizontal="center" vertical="top"/>
    </xf>
    <xf numFmtId="165" fontId="8" fillId="0" borderId="0" xfId="1" applyNumberFormat="1" applyFont="1" applyAlignment="1">
      <alignment horizontal="right" vertical="top"/>
    </xf>
    <xf numFmtId="168" fontId="8" fillId="0" borderId="0" xfId="1" applyNumberFormat="1" applyFont="1" applyAlignment="1">
      <alignment vertical="top"/>
    </xf>
    <xf numFmtId="0" fontId="7" fillId="0" borderId="0" xfId="1" applyFont="1" applyAlignment="1">
      <alignment vertical="top"/>
    </xf>
    <xf numFmtId="165" fontId="3" fillId="0" borderId="0" xfId="2" applyNumberFormat="1" applyFont="1" applyAlignment="1">
      <alignment vertical="top"/>
    </xf>
    <xf numFmtId="165" fontId="6" fillId="0" borderId="0" xfId="2" applyNumberFormat="1" applyFont="1" applyAlignment="1">
      <alignment vertical="top"/>
    </xf>
    <xf numFmtId="0" fontId="7" fillId="0" borderId="0" xfId="1" applyFont="1" applyAlignment="1">
      <alignment horizontal="justify" vertical="top" wrapText="1"/>
    </xf>
    <xf numFmtId="0" fontId="8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6" fontId="6" fillId="6" borderId="0" xfId="2" applyNumberFormat="1" applyFont="1" applyFill="1" applyAlignment="1">
      <alignment horizontal="right" vertical="center"/>
    </xf>
    <xf numFmtId="165" fontId="6" fillId="6" borderId="0" xfId="2" applyNumberFormat="1" applyFont="1" applyFill="1" applyAlignment="1">
      <alignment horizontal="right" vertical="center"/>
    </xf>
    <xf numFmtId="164" fontId="6" fillId="6" borderId="0" xfId="2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top" wrapText="1"/>
    </xf>
    <xf numFmtId="0" fontId="3" fillId="0" borderId="0" xfId="2" applyFont="1" applyAlignment="1">
      <alignment horizontal="right" vertical="top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8" fillId="0" borderId="0" xfId="1" applyFont="1"/>
    <xf numFmtId="0" fontId="10" fillId="0" borderId="8" xfId="2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167" fontId="6" fillId="0" borderId="0" xfId="1" applyNumberFormat="1" applyFont="1"/>
    <xf numFmtId="165" fontId="6" fillId="0" borderId="0" xfId="1" applyNumberFormat="1" applyFont="1"/>
  </cellXfs>
  <cellStyles count="3">
    <cellStyle name="Normal" xfId="0" builtinId="0"/>
    <cellStyle name="Normal 18" xfId="1" xr:uid="{E10C3EA0-7753-4C86-B68C-2072E126B976}"/>
    <cellStyle name="Normal 2 2" xfId="2" xr:uid="{88199243-F45C-4EB8-B2E2-0A9441EB9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082E97-D24E-4E9D-880E-12A7E9874FBD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4063-035E-460B-9315-EF6F3C577528}">
  <sheetPr>
    <pageSetUpPr fitToPage="1"/>
  </sheetPr>
  <dimension ref="A1:N104"/>
  <sheetViews>
    <sheetView showGridLines="0" tabSelected="1" zoomScaleNormal="100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1702562465</v>
      </c>
      <c r="E10" s="18">
        <v>3648170921</v>
      </c>
      <c r="F10" s="18">
        <f>D10+E10</f>
        <v>5350733386</v>
      </c>
      <c r="G10" s="18">
        <v>5350733386</v>
      </c>
      <c r="H10" s="18">
        <v>5350733386</v>
      </c>
      <c r="I10" s="18">
        <f>SUM(H10-D10)</f>
        <v>3648170921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1728858660</v>
      </c>
      <c r="E11" s="18">
        <v>1352317398</v>
      </c>
      <c r="F11" s="18">
        <f t="shared" ref="F11:F16" si="0">D11+E11</f>
        <v>3081176058</v>
      </c>
      <c r="G11" s="18">
        <v>3081176058</v>
      </c>
      <c r="H11" s="18">
        <v>3081176058</v>
      </c>
      <c r="I11" s="18">
        <f t="shared" ref="I11:I40" si="1">SUM(H11-D11)</f>
        <v>1352317398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1506859576</v>
      </c>
      <c r="E13" s="18">
        <v>475573324</v>
      </c>
      <c r="F13" s="18">
        <f t="shared" si="0"/>
        <v>1982432900</v>
      </c>
      <c r="G13" s="18">
        <v>1982432900</v>
      </c>
      <c r="H13" s="18">
        <v>1982432900</v>
      </c>
      <c r="I13" s="18">
        <f t="shared" si="1"/>
        <v>475573324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135754000</v>
      </c>
      <c r="E14" s="18">
        <v>1162621230</v>
      </c>
      <c r="F14" s="18">
        <f t="shared" si="0"/>
        <v>1298375230</v>
      </c>
      <c r="G14" s="18">
        <v>1298375230</v>
      </c>
      <c r="H14" s="18">
        <v>1298375230</v>
      </c>
      <c r="I14" s="18">
        <f t="shared" si="1"/>
        <v>1162621230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1009319199</v>
      </c>
      <c r="E15" s="18">
        <v>3805073037</v>
      </c>
      <c r="F15" s="18">
        <f t="shared" si="0"/>
        <v>4814392236</v>
      </c>
      <c r="G15" s="18">
        <v>4814392236</v>
      </c>
      <c r="H15" s="18">
        <v>4814392236</v>
      </c>
      <c r="I15" s="18">
        <f t="shared" si="1"/>
        <v>3805073037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99078124</v>
      </c>
      <c r="E16" s="18">
        <v>156408705</v>
      </c>
      <c r="F16" s="18">
        <f t="shared" si="0"/>
        <v>255486829</v>
      </c>
      <c r="G16" s="18">
        <v>255486829</v>
      </c>
      <c r="H16" s="18">
        <v>255486829</v>
      </c>
      <c r="I16" s="18">
        <f t="shared" si="1"/>
        <v>156408705</v>
      </c>
      <c r="K16" s="19"/>
    </row>
    <row r="17" spans="2:11" s="16" customFormat="1" ht="12.95" customHeight="1" x14ac:dyDescent="0.25">
      <c r="B17" s="17" t="s">
        <v>21</v>
      </c>
      <c r="C17" s="20"/>
      <c r="D17" s="18">
        <f>SUM(D18:D28)</f>
        <v>41567049770</v>
      </c>
      <c r="E17" s="18">
        <f>SUM(E18:E28)</f>
        <v>2166183537</v>
      </c>
      <c r="F17" s="18">
        <f>SUM(F18:F28)</f>
        <v>43733233307</v>
      </c>
      <c r="G17" s="18">
        <f t="shared" ref="G17:H17" si="2">SUM(G18:G28)</f>
        <v>43733233307</v>
      </c>
      <c r="H17" s="18">
        <f t="shared" si="2"/>
        <v>43733233307</v>
      </c>
      <c r="I17" s="18">
        <f t="shared" si="1"/>
        <v>2166183537</v>
      </c>
      <c r="K17" s="19"/>
    </row>
    <row r="18" spans="2:11" s="16" customFormat="1" ht="12.95" customHeight="1" x14ac:dyDescent="0.25">
      <c r="C18" s="21" t="s">
        <v>22</v>
      </c>
      <c r="D18" s="22">
        <v>35188473840</v>
      </c>
      <c r="E18" s="22">
        <v>1983435542</v>
      </c>
      <c r="F18" s="22">
        <f>D18+E18</f>
        <v>37171909382</v>
      </c>
      <c r="G18" s="22">
        <v>37171909382</v>
      </c>
      <c r="H18" s="22">
        <v>37171909382</v>
      </c>
      <c r="I18" s="22">
        <f t="shared" si="1"/>
        <v>1983435542</v>
      </c>
      <c r="K18" s="19"/>
    </row>
    <row r="19" spans="2:11" s="16" customFormat="1" ht="12.95" customHeight="1" x14ac:dyDescent="0.25">
      <c r="C19" s="21" t="s">
        <v>23</v>
      </c>
      <c r="D19" s="22">
        <v>1097717108</v>
      </c>
      <c r="E19" s="22">
        <v>202184033</v>
      </c>
      <c r="F19" s="22">
        <f t="shared" ref="F19:F28" si="3">D19+E19</f>
        <v>1299901141</v>
      </c>
      <c r="G19" s="22">
        <v>1299901141</v>
      </c>
      <c r="H19" s="22">
        <v>1299901141</v>
      </c>
      <c r="I19" s="22">
        <f t="shared" si="1"/>
        <v>202184033</v>
      </c>
      <c r="K19" s="19"/>
    </row>
    <row r="20" spans="2:11" s="16" customFormat="1" ht="12.95" customHeight="1" x14ac:dyDescent="0.25">
      <c r="C20" s="21" t="s">
        <v>24</v>
      </c>
      <c r="D20" s="22">
        <v>1405183803</v>
      </c>
      <c r="E20" s="22">
        <v>148988565</v>
      </c>
      <c r="F20" s="22">
        <f t="shared" si="3"/>
        <v>1554172368</v>
      </c>
      <c r="G20" s="22">
        <v>1554172368</v>
      </c>
      <c r="H20" s="22">
        <v>1554172368</v>
      </c>
      <c r="I20" s="22">
        <f t="shared" si="1"/>
        <v>148988565</v>
      </c>
      <c r="K20" s="19"/>
    </row>
    <row r="21" spans="2:11" s="16" customFormat="1" ht="12.95" customHeight="1" x14ac:dyDescent="0.25">
      <c r="C21" s="21" t="s">
        <v>25</v>
      </c>
      <c r="D21" s="22">
        <v>877566333</v>
      </c>
      <c r="E21" s="22">
        <v>-75318224</v>
      </c>
      <c r="F21" s="22">
        <f t="shared" si="3"/>
        <v>802248109</v>
      </c>
      <c r="G21" s="22">
        <v>802248109</v>
      </c>
      <c r="H21" s="22">
        <v>802248109</v>
      </c>
      <c r="I21" s="22">
        <f t="shared" si="1"/>
        <v>-75318224</v>
      </c>
      <c r="K21" s="19"/>
    </row>
    <row r="22" spans="2:11" s="16" customFormat="1" ht="12.95" customHeight="1" x14ac:dyDescent="0.25">
      <c r="C22" s="21" t="s">
        <v>26</v>
      </c>
      <c r="D22" s="22">
        <v>128131497</v>
      </c>
      <c r="E22" s="22">
        <v>-16522645</v>
      </c>
      <c r="F22" s="22">
        <f t="shared" si="3"/>
        <v>111608852</v>
      </c>
      <c r="G22" s="22">
        <v>111608852</v>
      </c>
      <c r="H22" s="22">
        <v>111608852</v>
      </c>
      <c r="I22" s="22">
        <f t="shared" si="1"/>
        <v>-16522645</v>
      </c>
      <c r="K22" s="19"/>
    </row>
    <row r="23" spans="2:11" s="16" customFormat="1" ht="12.95" customHeight="1" x14ac:dyDescent="0.25">
      <c r="C23" s="21" t="s">
        <v>27</v>
      </c>
      <c r="D23" s="22">
        <v>286609580</v>
      </c>
      <c r="E23" s="22">
        <v>-59536573</v>
      </c>
      <c r="F23" s="22">
        <f t="shared" si="3"/>
        <v>227073007</v>
      </c>
      <c r="G23" s="22">
        <v>227073007</v>
      </c>
      <c r="H23" s="22">
        <v>227073007</v>
      </c>
      <c r="I23" s="22">
        <f t="shared" si="1"/>
        <v>-59536573</v>
      </c>
      <c r="K23" s="19"/>
    </row>
    <row r="24" spans="2:11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19"/>
    </row>
    <row r="25" spans="2:11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1" s="16" customFormat="1" ht="12.95" customHeight="1" x14ac:dyDescent="0.25">
      <c r="C26" s="21" t="s">
        <v>30</v>
      </c>
      <c r="D26" s="22">
        <v>474451894</v>
      </c>
      <c r="E26" s="22">
        <v>161844942</v>
      </c>
      <c r="F26" s="22">
        <f t="shared" si="3"/>
        <v>636296836</v>
      </c>
      <c r="G26" s="22">
        <v>636296836</v>
      </c>
      <c r="H26" s="22">
        <v>636296836</v>
      </c>
      <c r="I26" s="22">
        <f t="shared" si="1"/>
        <v>161844942</v>
      </c>
      <c r="K26" s="19"/>
    </row>
    <row r="27" spans="2:11" s="16" customFormat="1" ht="12.95" customHeight="1" x14ac:dyDescent="0.25">
      <c r="C27" s="21" t="s">
        <v>31</v>
      </c>
      <c r="D27" s="22">
        <v>2108915715</v>
      </c>
      <c r="E27" s="22">
        <v>-178892103</v>
      </c>
      <c r="F27" s="22">
        <f t="shared" si="3"/>
        <v>1930023612</v>
      </c>
      <c r="G27" s="22">
        <v>1930023612</v>
      </c>
      <c r="H27" s="22">
        <v>1930023612</v>
      </c>
      <c r="I27" s="22">
        <f t="shared" si="1"/>
        <v>-178892103</v>
      </c>
      <c r="K27" s="19"/>
    </row>
    <row r="28" spans="2:11" s="16" customFormat="1" ht="12.75" customHeight="1" x14ac:dyDescent="0.25">
      <c r="C28" s="23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1" s="16" customFormat="1" ht="12.95" customHeight="1" x14ac:dyDescent="0.25">
      <c r="B29" s="17" t="s">
        <v>33</v>
      </c>
      <c r="C29" s="20"/>
      <c r="D29" s="18">
        <f>SUM(D30:D34)</f>
        <v>480610390</v>
      </c>
      <c r="E29" s="18">
        <f>SUM(E30:E34)</f>
        <v>2722515979</v>
      </c>
      <c r="F29" s="18">
        <f>SUM(F30:F34)</f>
        <v>3203126369</v>
      </c>
      <c r="G29" s="18">
        <f t="shared" ref="G29:H29" si="4">SUM(G30:G34)</f>
        <v>3203126369</v>
      </c>
      <c r="H29" s="18">
        <f t="shared" si="4"/>
        <v>3203126369</v>
      </c>
      <c r="I29" s="18">
        <f t="shared" si="1"/>
        <v>2722515979</v>
      </c>
      <c r="K29" s="19"/>
    </row>
    <row r="30" spans="2:11" s="16" customFormat="1" ht="12.95" customHeight="1" x14ac:dyDescent="0.25">
      <c r="C30" s="21" t="s">
        <v>34</v>
      </c>
      <c r="D30" s="22">
        <v>0</v>
      </c>
      <c r="E30" s="22">
        <v>0</v>
      </c>
      <c r="F30" s="22">
        <f t="shared" ref="F30:F40" si="5"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1" s="16" customFormat="1" ht="12.95" customHeight="1" x14ac:dyDescent="0.25">
      <c r="C31" s="21" t="s">
        <v>35</v>
      </c>
      <c r="D31" s="22">
        <v>50656852</v>
      </c>
      <c r="E31" s="22">
        <v>-4</v>
      </c>
      <c r="F31" s="22">
        <f t="shared" si="5"/>
        <v>50656848</v>
      </c>
      <c r="G31" s="22">
        <v>50656848</v>
      </c>
      <c r="H31" s="22">
        <v>50656848</v>
      </c>
      <c r="I31" s="22">
        <f t="shared" si="1"/>
        <v>-4</v>
      </c>
      <c r="K31" s="19"/>
    </row>
    <row r="32" spans="2:11" s="16" customFormat="1" ht="12.95" customHeight="1" x14ac:dyDescent="0.25">
      <c r="C32" s="21" t="s">
        <v>36</v>
      </c>
      <c r="D32" s="22">
        <v>233214550</v>
      </c>
      <c r="E32" s="22">
        <v>80997572</v>
      </c>
      <c r="F32" s="22">
        <f t="shared" si="5"/>
        <v>314212122</v>
      </c>
      <c r="G32" s="22">
        <v>314212122</v>
      </c>
      <c r="H32" s="22">
        <v>314212122</v>
      </c>
      <c r="I32" s="22">
        <f t="shared" si="1"/>
        <v>80997572</v>
      </c>
      <c r="K32" s="19"/>
    </row>
    <row r="33" spans="1:14" s="16" customFormat="1" ht="12.95" customHeight="1" x14ac:dyDescent="0.25">
      <c r="C33" s="21" t="s">
        <v>37</v>
      </c>
      <c r="D33" s="22">
        <v>24415813</v>
      </c>
      <c r="E33" s="22">
        <v>-3633311</v>
      </c>
      <c r="F33" s="22">
        <f t="shared" si="5"/>
        <v>20782502</v>
      </c>
      <c r="G33" s="22">
        <v>20782502</v>
      </c>
      <c r="H33" s="22">
        <v>20782502</v>
      </c>
      <c r="I33" s="22">
        <f t="shared" si="1"/>
        <v>-3633311</v>
      </c>
      <c r="K33" s="19"/>
    </row>
    <row r="34" spans="1:14" s="16" customFormat="1" ht="12.95" customHeight="1" x14ac:dyDescent="0.25">
      <c r="C34" s="21" t="s">
        <v>38</v>
      </c>
      <c r="D34" s="22">
        <v>172323175</v>
      </c>
      <c r="E34" s="22">
        <v>2645151722</v>
      </c>
      <c r="F34" s="22">
        <f t="shared" si="5"/>
        <v>2817474897</v>
      </c>
      <c r="G34" s="22">
        <v>2817474897</v>
      </c>
      <c r="H34" s="22">
        <v>2817474897</v>
      </c>
      <c r="I34" s="22">
        <f t="shared" si="1"/>
        <v>2645151722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4">
        <f t="shared" si="5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6">SUM(E37)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5">
        <v>0</v>
      </c>
      <c r="E37" s="25">
        <v>0</v>
      </c>
      <c r="F37" s="25">
        <f t="shared" si="5"/>
        <v>0</v>
      </c>
      <c r="G37" s="25">
        <v>0</v>
      </c>
      <c r="H37" s="25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4">
        <f>SUM(D39:D40)</f>
        <v>0</v>
      </c>
      <c r="E38" s="24">
        <f t="shared" ref="E38:H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5">
        <v>0</v>
      </c>
      <c r="E39" s="25">
        <v>0</v>
      </c>
      <c r="F39" s="25">
        <f t="shared" si="5"/>
        <v>0</v>
      </c>
      <c r="G39" s="25">
        <v>0</v>
      </c>
      <c r="H39" s="25">
        <v>0</v>
      </c>
      <c r="I39" s="25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5">
        <v>0</v>
      </c>
      <c r="E40" s="25">
        <v>0</v>
      </c>
      <c r="F40" s="25">
        <f t="shared" si="5"/>
        <v>0</v>
      </c>
      <c r="G40" s="25">
        <v>0</v>
      </c>
      <c r="H40" s="25">
        <v>0</v>
      </c>
      <c r="I40" s="25">
        <f t="shared" si="1"/>
        <v>0</v>
      </c>
      <c r="K40" s="19"/>
    </row>
    <row r="41" spans="1:14" s="16" customFormat="1" ht="12.95" customHeight="1" x14ac:dyDescent="0.25">
      <c r="D41" s="26"/>
      <c r="E41" s="26"/>
      <c r="F41" s="26"/>
      <c r="G41" s="26"/>
      <c r="H41" s="26"/>
      <c r="I41" s="26"/>
      <c r="K41" s="19"/>
      <c r="M41" s="25"/>
    </row>
    <row r="42" spans="1:14" s="16" customFormat="1" ht="12.95" customHeight="1" x14ac:dyDescent="0.25">
      <c r="A42" s="27" t="s">
        <v>45</v>
      </c>
      <c r="B42" s="27"/>
      <c r="C42" s="27"/>
      <c r="D42" s="28">
        <f>SUM(D10+D11+D12+D13+D14+D15+D16+D17+D29+D35+D36+D38)</f>
        <v>48230092184</v>
      </c>
      <c r="E42" s="29">
        <f>SUM(E10+E11+E12+E13+E14+E15+E16+E17+E29+E35+E36+E38)</f>
        <v>15488864131</v>
      </c>
      <c r="F42" s="28">
        <f>SUM(F10+F11+F12+F13+F14+F15+F16+F17+F29+F35+F36+F38)</f>
        <v>63718956315</v>
      </c>
      <c r="G42" s="28">
        <f>SUM(G10+G11+G12+G13+G14+G15+G16+G17+G29+G35+G36+G38)</f>
        <v>63718956315</v>
      </c>
      <c r="H42" s="28">
        <f>SUM(H10+H11+H12+H13+H14+H15+H16+H17+H29+H35+H36+H38)</f>
        <v>63718956315</v>
      </c>
      <c r="I42" s="30">
        <f>SUM(H42-D42)</f>
        <v>15488864131</v>
      </c>
      <c r="K42" s="19"/>
      <c r="M42" s="25"/>
    </row>
    <row r="43" spans="1:14" s="16" customFormat="1" ht="12.95" customHeight="1" x14ac:dyDescent="0.25">
      <c r="D43" s="31"/>
      <c r="E43" s="31"/>
      <c r="F43" s="31"/>
      <c r="G43" s="32"/>
      <c r="H43" s="32"/>
      <c r="I43" s="24"/>
      <c r="K43" s="19"/>
      <c r="L43" s="19"/>
      <c r="M43" s="25"/>
      <c r="N43" s="33"/>
    </row>
    <row r="44" spans="1:14" s="16" customFormat="1" ht="12.95" customHeight="1" x14ac:dyDescent="0.25">
      <c r="A44" s="34" t="s">
        <v>46</v>
      </c>
      <c r="B44" s="34"/>
      <c r="C44" s="34"/>
      <c r="D44" s="35"/>
      <c r="E44" s="35"/>
      <c r="F44" s="35"/>
      <c r="G44" s="36"/>
      <c r="H44" s="36"/>
      <c r="I44" s="24">
        <f>SUM(H42-D42)</f>
        <v>15488864131</v>
      </c>
      <c r="K44" s="19"/>
      <c r="M44" s="25"/>
      <c r="N44" s="33"/>
    </row>
    <row r="45" spans="1:14" s="16" customFormat="1" ht="12.95" customHeight="1" x14ac:dyDescent="0.25">
      <c r="D45" s="31"/>
      <c r="E45" s="31"/>
      <c r="F45" s="31"/>
      <c r="G45" s="32"/>
      <c r="H45" s="32"/>
      <c r="I45" s="32"/>
      <c r="K45" s="19"/>
      <c r="L45" s="33"/>
      <c r="N45" s="33"/>
    </row>
    <row r="46" spans="1:14" s="16" customFormat="1" ht="12.95" customHeight="1" x14ac:dyDescent="0.25">
      <c r="A46" s="13" t="s">
        <v>47</v>
      </c>
      <c r="B46" s="13"/>
      <c r="C46" s="13"/>
      <c r="D46" s="37"/>
      <c r="E46" s="37"/>
      <c r="F46" s="37"/>
      <c r="G46" s="38"/>
      <c r="H46" s="38"/>
      <c r="I46" s="38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54962542161</v>
      </c>
      <c r="E47" s="18">
        <f>SUM(E48:E55)</f>
        <v>5790767071</v>
      </c>
      <c r="F47" s="18">
        <f>SUM(F48:F55)</f>
        <v>60753309232</v>
      </c>
      <c r="G47" s="18">
        <f>SUM(G48:G55)</f>
        <v>60753309232</v>
      </c>
      <c r="H47" s="18">
        <f>SUM(H48:H55)</f>
        <v>60753309232</v>
      </c>
      <c r="I47" s="18">
        <f t="shared" ref="I47:I67" si="8">SUM(H47-D47)</f>
        <v>5790767071</v>
      </c>
      <c r="K47" s="19"/>
      <c r="N47" s="39"/>
    </row>
    <row r="48" spans="1:14" s="16" customFormat="1" ht="12.95" customHeight="1" x14ac:dyDescent="0.25">
      <c r="C48" s="23" t="s">
        <v>49</v>
      </c>
      <c r="D48" s="22">
        <v>22902371163</v>
      </c>
      <c r="E48" s="22">
        <v>957230318</v>
      </c>
      <c r="F48" s="22">
        <f>D48+E48</f>
        <v>23859601481</v>
      </c>
      <c r="G48" s="22">
        <v>23859601481</v>
      </c>
      <c r="H48" s="22">
        <v>23859601481</v>
      </c>
      <c r="I48" s="22">
        <f t="shared" si="8"/>
        <v>957230318</v>
      </c>
      <c r="K48" s="19"/>
    </row>
    <row r="49" spans="1:11" s="16" customFormat="1" ht="12.95" customHeight="1" x14ac:dyDescent="0.25">
      <c r="C49" s="21" t="s">
        <v>50</v>
      </c>
      <c r="D49" s="22">
        <v>5796735380</v>
      </c>
      <c r="E49" s="22">
        <v>112193212</v>
      </c>
      <c r="F49" s="22">
        <f t="shared" ref="F49:F65" si="9">D49+E49</f>
        <v>5908928592</v>
      </c>
      <c r="G49" s="22">
        <v>5908928592</v>
      </c>
      <c r="H49" s="22">
        <v>5908928592</v>
      </c>
      <c r="I49" s="22">
        <f t="shared" si="8"/>
        <v>112193212</v>
      </c>
      <c r="K49" s="19"/>
    </row>
    <row r="50" spans="1:11" s="16" customFormat="1" ht="12.95" customHeight="1" x14ac:dyDescent="0.25">
      <c r="C50" s="21" t="s">
        <v>51</v>
      </c>
      <c r="D50" s="22">
        <v>14895249608</v>
      </c>
      <c r="E50" s="22">
        <v>2379329165</v>
      </c>
      <c r="F50" s="22">
        <f t="shared" si="9"/>
        <v>17274578773</v>
      </c>
      <c r="G50" s="22">
        <v>17274578773</v>
      </c>
      <c r="H50" s="22">
        <v>17274578773</v>
      </c>
      <c r="I50" s="22">
        <f t="shared" si="8"/>
        <v>2379329165</v>
      </c>
      <c r="K50" s="19"/>
    </row>
    <row r="51" spans="1:11" s="16" customFormat="1" ht="26.25" customHeight="1" x14ac:dyDescent="0.25">
      <c r="C51" s="23" t="s">
        <v>52</v>
      </c>
      <c r="D51" s="22">
        <v>4163804482</v>
      </c>
      <c r="E51" s="22">
        <v>811534228</v>
      </c>
      <c r="F51" s="22">
        <f t="shared" si="9"/>
        <v>4975338710</v>
      </c>
      <c r="G51" s="22">
        <v>4975338710</v>
      </c>
      <c r="H51" s="22">
        <v>4975338710</v>
      </c>
      <c r="I51" s="22">
        <f t="shared" si="8"/>
        <v>811534228</v>
      </c>
      <c r="K51" s="19"/>
    </row>
    <row r="52" spans="1:11" s="16" customFormat="1" ht="12.95" customHeight="1" x14ac:dyDescent="0.25">
      <c r="C52" s="21" t="s">
        <v>53</v>
      </c>
      <c r="D52" s="22">
        <v>2243209157</v>
      </c>
      <c r="E52" s="22">
        <v>499700833</v>
      </c>
      <c r="F52" s="22">
        <f t="shared" si="9"/>
        <v>2742909990</v>
      </c>
      <c r="G52" s="22">
        <v>2742909990</v>
      </c>
      <c r="H52" s="22">
        <v>2742909990</v>
      </c>
      <c r="I52" s="22">
        <f t="shared" si="8"/>
        <v>499700833</v>
      </c>
      <c r="K52" s="19"/>
    </row>
    <row r="53" spans="1:11" s="16" customFormat="1" ht="12.95" customHeight="1" x14ac:dyDescent="0.25">
      <c r="C53" s="21" t="s">
        <v>54</v>
      </c>
      <c r="D53" s="22">
        <v>439595162</v>
      </c>
      <c r="E53" s="22">
        <v>18620624</v>
      </c>
      <c r="F53" s="22">
        <f t="shared" si="9"/>
        <v>458215786</v>
      </c>
      <c r="G53" s="22">
        <v>458215786</v>
      </c>
      <c r="H53" s="22">
        <v>458215786</v>
      </c>
      <c r="I53" s="22">
        <f t="shared" si="8"/>
        <v>18620624</v>
      </c>
      <c r="K53" s="19"/>
    </row>
    <row r="54" spans="1:11" s="16" customFormat="1" ht="26.25" customHeight="1" x14ac:dyDescent="0.25">
      <c r="A54" s="40"/>
      <c r="B54" s="40"/>
      <c r="C54" s="23" t="s">
        <v>55</v>
      </c>
      <c r="D54" s="22">
        <v>227927061</v>
      </c>
      <c r="E54" s="22">
        <v>22792706</v>
      </c>
      <c r="F54" s="22">
        <f t="shared" si="9"/>
        <v>250719767</v>
      </c>
      <c r="G54" s="22">
        <v>250719767</v>
      </c>
      <c r="H54" s="22">
        <v>250719767</v>
      </c>
      <c r="I54" s="22">
        <f t="shared" si="8"/>
        <v>22792706</v>
      </c>
      <c r="K54" s="19"/>
    </row>
    <row r="55" spans="1:11" s="16" customFormat="1" ht="12.95" customHeight="1" x14ac:dyDescent="0.25">
      <c r="C55" s="21" t="s">
        <v>56</v>
      </c>
      <c r="D55" s="22">
        <v>4293650148</v>
      </c>
      <c r="E55" s="22">
        <v>989365985</v>
      </c>
      <c r="F55" s="22">
        <f t="shared" si="9"/>
        <v>5283016133</v>
      </c>
      <c r="G55" s="22">
        <v>5283016133</v>
      </c>
      <c r="H55" s="22">
        <v>5283016133</v>
      </c>
      <c r="I55" s="22">
        <f t="shared" si="8"/>
        <v>989365985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15079755</v>
      </c>
      <c r="E56" s="18">
        <f t="shared" ref="E56:H56" si="10">SUM(E57:E60)</f>
        <v>440413678</v>
      </c>
      <c r="F56" s="18">
        <f t="shared" si="10"/>
        <v>455493433</v>
      </c>
      <c r="G56" s="18">
        <f t="shared" si="10"/>
        <v>455493433</v>
      </c>
      <c r="H56" s="18">
        <f t="shared" si="10"/>
        <v>455493433</v>
      </c>
      <c r="I56" s="18">
        <f t="shared" si="8"/>
        <v>440413678</v>
      </c>
      <c r="K56" s="19"/>
    </row>
    <row r="57" spans="1:11" s="16" customFormat="1" ht="12.95" customHeight="1" x14ac:dyDescent="0.25">
      <c r="A57" s="40"/>
      <c r="B57" s="40"/>
      <c r="C57" s="21" t="s">
        <v>58</v>
      </c>
      <c r="D57" s="22">
        <v>0</v>
      </c>
      <c r="E57" s="22">
        <v>0</v>
      </c>
      <c r="F57" s="22">
        <f t="shared" si="9"/>
        <v>0</v>
      </c>
      <c r="G57" s="22">
        <v>0</v>
      </c>
      <c r="H57" s="22">
        <v>0</v>
      </c>
      <c r="I57" s="22">
        <f t="shared" si="8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9"/>
        <v>0</v>
      </c>
      <c r="G58" s="22">
        <v>0</v>
      </c>
      <c r="H58" s="22">
        <v>0</v>
      </c>
      <c r="I58" s="22">
        <f t="shared" si="8"/>
        <v>0</v>
      </c>
      <c r="K58" s="19"/>
    </row>
    <row r="59" spans="1:11" s="16" customFormat="1" ht="12.95" customHeight="1" x14ac:dyDescent="0.25">
      <c r="A59" s="40"/>
      <c r="B59" s="40"/>
      <c r="C59" s="21" t="s">
        <v>60</v>
      </c>
      <c r="D59" s="22">
        <v>7650000</v>
      </c>
      <c r="E59" s="22">
        <v>155868279</v>
      </c>
      <c r="F59" s="22">
        <f t="shared" si="9"/>
        <v>163518279</v>
      </c>
      <c r="G59" s="22">
        <v>163518279</v>
      </c>
      <c r="H59" s="22">
        <v>163518279</v>
      </c>
      <c r="I59" s="22">
        <f t="shared" si="8"/>
        <v>155868279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284545399</v>
      </c>
      <c r="F60" s="22">
        <f t="shared" si="9"/>
        <v>291975154</v>
      </c>
      <c r="G60" s="41">
        <v>291975154</v>
      </c>
      <c r="H60" s="41">
        <v>291975154</v>
      </c>
      <c r="I60" s="41">
        <f t="shared" si="8"/>
        <v>284545399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144796191</v>
      </c>
      <c r="E61" s="18">
        <f>SUM(E62:E63)</f>
        <v>8734419</v>
      </c>
      <c r="F61" s="18">
        <f>SUM(F62:F63)</f>
        <v>153530610</v>
      </c>
      <c r="G61" s="42">
        <f t="shared" ref="G61:H61" si="11">SUM(G62:G63)</f>
        <v>153530610</v>
      </c>
      <c r="H61" s="42">
        <f t="shared" si="11"/>
        <v>153530610</v>
      </c>
      <c r="I61" s="18">
        <f t="shared" si="8"/>
        <v>8734419</v>
      </c>
      <c r="K61" s="19"/>
    </row>
    <row r="62" spans="1:11" s="16" customFormat="1" ht="26.25" customHeight="1" x14ac:dyDescent="0.25">
      <c r="C62" s="21" t="s">
        <v>62</v>
      </c>
      <c r="D62" s="22">
        <v>144796191</v>
      </c>
      <c r="E62" s="22">
        <v>8734419</v>
      </c>
      <c r="F62" s="22">
        <f t="shared" si="9"/>
        <v>153530610</v>
      </c>
      <c r="G62" s="41">
        <v>153530610</v>
      </c>
      <c r="H62" s="41">
        <v>153530610</v>
      </c>
      <c r="I62" s="22">
        <f t="shared" si="8"/>
        <v>8734419</v>
      </c>
      <c r="K62" s="19"/>
    </row>
    <row r="63" spans="1:11" s="16" customFormat="1" ht="12.95" customHeight="1" x14ac:dyDescent="0.25">
      <c r="C63" s="21" t="s">
        <v>63</v>
      </c>
      <c r="D63" s="41">
        <v>0</v>
      </c>
      <c r="E63" s="41">
        <v>0</v>
      </c>
      <c r="F63" s="22">
        <f t="shared" si="9"/>
        <v>0</v>
      </c>
      <c r="G63" s="41">
        <v>0</v>
      </c>
      <c r="H63" s="41">
        <v>0</v>
      </c>
      <c r="I63" s="41">
        <f t="shared" si="8"/>
        <v>0</v>
      </c>
      <c r="K63" s="19"/>
    </row>
    <row r="64" spans="1:11" s="16" customFormat="1" ht="27" customHeight="1" x14ac:dyDescent="0.25">
      <c r="A64" s="40"/>
      <c r="B64" s="43" t="s">
        <v>64</v>
      </c>
      <c r="C64" s="43"/>
      <c r="D64" s="18">
        <v>8518657919</v>
      </c>
      <c r="E64" s="18">
        <v>3059098869</v>
      </c>
      <c r="F64" s="18">
        <f>D64+E64</f>
        <v>11577756788</v>
      </c>
      <c r="G64" s="18">
        <v>11577756788</v>
      </c>
      <c r="H64" s="18">
        <v>11577756788</v>
      </c>
      <c r="I64" s="18">
        <f t="shared" si="8"/>
        <v>3059098869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9"/>
        <v>0</v>
      </c>
      <c r="G65" s="18">
        <v>0</v>
      </c>
      <c r="H65" s="18">
        <v>0</v>
      </c>
      <c r="I65" s="18">
        <f t="shared" si="8"/>
        <v>0</v>
      </c>
      <c r="K65" s="19"/>
    </row>
    <row r="66" spans="1:11" s="16" customFormat="1" ht="12.95" customHeight="1" x14ac:dyDescent="0.25">
      <c r="D66" s="26"/>
      <c r="E66" s="26"/>
      <c r="F66" s="26"/>
      <c r="G66" s="26"/>
      <c r="H66" s="26"/>
      <c r="I66" s="26"/>
      <c r="K66" s="19"/>
    </row>
    <row r="67" spans="1:11" s="16" customFormat="1" ht="12.95" customHeight="1" x14ac:dyDescent="0.25">
      <c r="A67" s="27" t="s">
        <v>66</v>
      </c>
      <c r="B67" s="27"/>
      <c r="C67" s="27"/>
      <c r="D67" s="28">
        <f>SUM(D47+D56+D61+D64+D65)</f>
        <v>63641076026</v>
      </c>
      <c r="E67" s="29">
        <f>SUM(E47+E56+E61+E64+E65)</f>
        <v>9299014037</v>
      </c>
      <c r="F67" s="28">
        <f>SUM(F47+F56+F61+F64+F65)</f>
        <v>72940090063</v>
      </c>
      <c r="G67" s="28">
        <f>SUM(G47+G56+G61+G64+G65)</f>
        <v>72940090063</v>
      </c>
      <c r="H67" s="28">
        <f>SUM(H47+H56+H61+H64+H65)</f>
        <v>72940090063</v>
      </c>
      <c r="I67" s="30">
        <f t="shared" si="8"/>
        <v>9299014037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12">SUM(E70)</f>
        <v>0</v>
      </c>
      <c r="F69" s="18">
        <f>D69+E69</f>
        <v>0</v>
      </c>
      <c r="G69" s="18">
        <f t="shared" si="12"/>
        <v>0</v>
      </c>
      <c r="H69" s="18">
        <f t="shared" si="12"/>
        <v>0</v>
      </c>
      <c r="I69" s="18">
        <f t="shared" ref="I69:I72" si="13">SUM(H69-D69)</f>
        <v>0</v>
      </c>
      <c r="K69" s="19"/>
    </row>
    <row r="70" spans="1:11" s="16" customFormat="1" ht="12.95" customHeight="1" x14ac:dyDescent="0.25">
      <c r="B70" s="44" t="s">
        <v>68</v>
      </c>
      <c r="C70" s="44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3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5" t="s">
        <v>69</v>
      </c>
      <c r="B72" s="45"/>
      <c r="C72" s="45"/>
      <c r="D72" s="46">
        <f>SUM(D42+D67+D69)</f>
        <v>111871168210</v>
      </c>
      <c r="E72" s="47">
        <f>SUM(E42+E67+E69)</f>
        <v>24787878168</v>
      </c>
      <c r="F72" s="46">
        <f>SUM(F42+F67+F69)</f>
        <v>136659046378</v>
      </c>
      <c r="G72" s="46">
        <f>SUM(G42+G67+G69)</f>
        <v>136659046378</v>
      </c>
      <c r="H72" s="46">
        <f>SUM(H42+H67+H69)</f>
        <v>136659046378</v>
      </c>
      <c r="I72" s="48">
        <f t="shared" si="13"/>
        <v>24787878168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6"/>
      <c r="E74" s="26"/>
      <c r="F74" s="26"/>
      <c r="G74" s="26"/>
      <c r="H74" s="26"/>
      <c r="I74" s="26"/>
      <c r="K74" s="19"/>
    </row>
    <row r="75" spans="1:11" s="16" customFormat="1" ht="12.95" customHeight="1" x14ac:dyDescent="0.25">
      <c r="B75" s="49" t="s">
        <v>71</v>
      </c>
      <c r="C75" s="49"/>
      <c r="D75" s="50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4">SUM(H75-D75)</f>
        <v>0</v>
      </c>
      <c r="K75" s="19"/>
    </row>
    <row r="76" spans="1:11" s="16" customFormat="1" ht="12.95" customHeight="1" x14ac:dyDescent="0.25">
      <c r="B76" s="49"/>
      <c r="C76" s="49"/>
      <c r="D76" s="50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9" t="s">
        <v>72</v>
      </c>
      <c r="C77" s="49"/>
      <c r="D77" s="50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5">SUM(H77-D77)</f>
        <v>0</v>
      </c>
      <c r="K77" s="19"/>
    </row>
    <row r="78" spans="1:11" s="16" customFormat="1" ht="12.95" customHeight="1" x14ac:dyDescent="0.25">
      <c r="B78" s="49"/>
      <c r="C78" s="49"/>
      <c r="D78" s="50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3"/>
      <c r="C79" s="23"/>
      <c r="D79" s="26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1">
        <f>SUM(D75+D77)</f>
        <v>0</v>
      </c>
      <c r="E80" s="18">
        <f t="shared" ref="E80:H80" si="16">SUM(E75+E77)</f>
        <v>0</v>
      </c>
      <c r="F80" s="18">
        <f t="shared" si="16"/>
        <v>0</v>
      </c>
      <c r="G80" s="18">
        <f t="shared" si="16"/>
        <v>0</v>
      </c>
      <c r="H80" s="18">
        <f t="shared" si="16"/>
        <v>0</v>
      </c>
      <c r="I80" s="18">
        <f t="shared" ref="I80" si="17">SUM(H80-D80)</f>
        <v>0</v>
      </c>
      <c r="K80" s="19"/>
    </row>
    <row r="81" spans="1:11" s="56" customFormat="1" ht="5.0999999999999996" customHeight="1" x14ac:dyDescent="0.2">
      <c r="A81" s="52"/>
      <c r="B81" s="52"/>
      <c r="C81" s="52"/>
      <c r="D81" s="52"/>
      <c r="E81" s="53"/>
      <c r="F81" s="54"/>
      <c r="G81" s="55"/>
      <c r="H81" s="55"/>
      <c r="I81" s="55"/>
      <c r="K81" s="19"/>
    </row>
    <row r="82" spans="1:11" s="56" customFormat="1" ht="15" customHeight="1" x14ac:dyDescent="0.2">
      <c r="A82" s="57" t="s">
        <v>73</v>
      </c>
      <c r="B82" s="57"/>
      <c r="C82" s="57"/>
      <c r="D82" s="58"/>
      <c r="E82" s="59"/>
      <c r="F82" s="60"/>
      <c r="G82" s="61"/>
      <c r="H82" s="61"/>
      <c r="I82" s="61"/>
      <c r="K82" s="19"/>
    </row>
    <row r="83" spans="1:11" s="2" customFormat="1" ht="12.75" x14ac:dyDescent="0.2">
      <c r="A83" s="62"/>
      <c r="B83" s="62"/>
      <c r="C83" s="62"/>
      <c r="D83" s="62"/>
      <c r="E83" s="62"/>
      <c r="F83" s="62"/>
      <c r="G83" s="62"/>
      <c r="H83" s="62"/>
      <c r="I83" s="62"/>
      <c r="K83" s="19"/>
    </row>
    <row r="84" spans="1:11" x14ac:dyDescent="0.25">
      <c r="D84" s="18"/>
      <c r="E84" s="18"/>
      <c r="F84" s="18"/>
      <c r="G84" s="18"/>
      <c r="H84" s="18"/>
      <c r="I84" s="63"/>
    </row>
    <row r="85" spans="1:11" x14ac:dyDescent="0.25">
      <c r="H85" s="63"/>
      <c r="I85" s="63"/>
    </row>
    <row r="86" spans="1:11" x14ac:dyDescent="0.25">
      <c r="H86" s="63"/>
      <c r="I86" s="63"/>
    </row>
    <row r="87" spans="1:11" x14ac:dyDescent="0.25">
      <c r="H87" s="63"/>
      <c r="I87" s="63"/>
    </row>
    <row r="88" spans="1:11" x14ac:dyDescent="0.25">
      <c r="H88" s="63"/>
      <c r="I88" s="63"/>
    </row>
    <row r="89" spans="1:11" x14ac:dyDescent="0.25">
      <c r="E89" s="64"/>
      <c r="F89" s="64"/>
      <c r="H89" s="63"/>
      <c r="I89" s="63"/>
    </row>
    <row r="90" spans="1:11" x14ac:dyDescent="0.25">
      <c r="A90" s="65"/>
      <c r="B90" s="65"/>
      <c r="C90" s="65"/>
      <c r="D90" s="65"/>
      <c r="E90" s="64"/>
      <c r="F90" s="65"/>
      <c r="G90" s="65"/>
      <c r="H90" s="65"/>
      <c r="I90" s="65"/>
    </row>
    <row r="91" spans="1:11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11" x14ac:dyDescent="0.25">
      <c r="A92" s="64"/>
      <c r="B92" s="64"/>
      <c r="C92" s="64"/>
      <c r="D92" s="64"/>
      <c r="E92" s="64"/>
      <c r="F92" s="64"/>
      <c r="G92" s="64"/>
      <c r="H92" s="64"/>
      <c r="I92" s="64"/>
    </row>
    <row r="93" spans="1:11" x14ac:dyDescent="0.25">
      <c r="A93" s="64"/>
      <c r="B93" s="64"/>
      <c r="C93" s="64"/>
      <c r="D93" s="64"/>
      <c r="E93" s="64"/>
      <c r="F93" s="64"/>
      <c r="G93" s="64"/>
      <c r="H93" s="64"/>
      <c r="I93" s="64"/>
    </row>
    <row r="94" spans="1:11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11" x14ac:dyDescent="0.25">
      <c r="A95" s="65"/>
      <c r="B95" s="65"/>
      <c r="C95" s="65"/>
      <c r="D95" s="65"/>
      <c r="E95" s="64"/>
      <c r="F95" s="65"/>
      <c r="G95" s="65"/>
      <c r="H95" s="65"/>
      <c r="I95" s="65"/>
    </row>
    <row r="96" spans="1:11" x14ac:dyDescent="0.25">
      <c r="A96" s="64"/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18"/>
      <c r="E98" s="18"/>
      <c r="F98" s="18"/>
      <c r="G98" s="18"/>
      <c r="H98" s="18"/>
      <c r="I98" s="64"/>
    </row>
    <row r="99" spans="1:9" x14ac:dyDescent="0.25">
      <c r="A99" s="64"/>
      <c r="B99" s="64"/>
      <c r="D99" s="22"/>
      <c r="E99" s="22"/>
      <c r="F99" s="22"/>
      <c r="G99" s="22"/>
      <c r="H99" s="22"/>
      <c r="I99" s="64"/>
    </row>
    <row r="100" spans="1:9" x14ac:dyDescent="0.25">
      <c r="D100" s="22"/>
      <c r="E100" s="22"/>
      <c r="F100" s="22"/>
      <c r="G100" s="22"/>
      <c r="H100" s="22"/>
      <c r="I100" s="22"/>
    </row>
    <row r="101" spans="1:9" x14ac:dyDescent="0.2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25">
      <c r="H102" s="63"/>
      <c r="I102" s="63"/>
    </row>
    <row r="103" spans="1:9" x14ac:dyDescent="0.25">
      <c r="A103" s="12"/>
      <c r="B103" s="12"/>
      <c r="C103" s="67"/>
      <c r="D103" s="18"/>
      <c r="E103" s="18"/>
      <c r="F103" s="18"/>
      <c r="G103" s="18"/>
      <c r="H103" s="18"/>
      <c r="I103" s="68"/>
    </row>
    <row r="104" spans="1:9" x14ac:dyDescent="0.25">
      <c r="C104" s="12"/>
      <c r="D104" s="69"/>
      <c r="E104" s="69"/>
      <c r="F104" s="69"/>
      <c r="G104" s="69"/>
      <c r="H104" s="69"/>
    </row>
  </sheetData>
  <mergeCells count="43">
    <mergeCell ref="A83:I83"/>
    <mergeCell ref="A90:D90"/>
    <mergeCell ref="F90:I90"/>
    <mergeCell ref="A95:D95"/>
    <mergeCell ref="F95:I95"/>
    <mergeCell ref="A101:I101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2024-03-15T17:36:51Z</dcterms:created>
  <dcterms:modified xsi:type="dcterms:W3CDTF">2024-03-15T17:36:51Z</dcterms:modified>
</cp:coreProperties>
</file>