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91E588C6-D0D0-48F2-9A6F-9425F886B953}" xr6:coauthVersionLast="40" xr6:coauthVersionMax="40" xr10:uidLastSave="{00000000-0000-0000-0000-000000000000}"/>
  <bookViews>
    <workbookView xWindow="0" yWindow="0" windowWidth="25200" windowHeight="11775" xr2:uid="{F520A547-C00E-48A7-AD51-02B91BB1E830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G44" i="1" s="1"/>
  <c r="G49" i="1" s="1"/>
  <c r="F45" i="1"/>
  <c r="F44" i="1" s="1"/>
  <c r="C44" i="1"/>
  <c r="C43" i="1" s="1"/>
  <c r="B44" i="1"/>
  <c r="B43" i="1" s="1"/>
  <c r="G42" i="1"/>
  <c r="F42" i="1"/>
  <c r="F40" i="1" s="1"/>
  <c r="G41" i="1"/>
  <c r="F41" i="1"/>
  <c r="G40" i="1"/>
  <c r="C40" i="1"/>
  <c r="B40" i="1"/>
  <c r="G39" i="1"/>
  <c r="F39" i="1"/>
  <c r="C39" i="1"/>
  <c r="B39" i="1"/>
  <c r="G38" i="1"/>
  <c r="F38" i="1"/>
  <c r="G37" i="1"/>
  <c r="F37" i="1"/>
  <c r="G36" i="1"/>
  <c r="F36" i="1"/>
  <c r="G35" i="1"/>
  <c r="F35" i="1"/>
  <c r="G34" i="1"/>
  <c r="F34" i="1"/>
  <c r="F33" i="1" s="1"/>
  <c r="C34" i="1"/>
  <c r="B34" i="1"/>
  <c r="G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B11" i="1" s="1"/>
  <c r="B49" i="1" s="1"/>
  <c r="C11" i="1"/>
  <c r="C49" i="1" s="1"/>
  <c r="F49" i="1" l="1"/>
  <c r="B104" i="1"/>
  <c r="C104" i="1"/>
  <c r="F71" i="1"/>
  <c r="F104" i="1" s="1"/>
  <c r="G71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<sst xmlns="http://schemas.openxmlformats.org/spreadsheetml/2006/main" count="129" uniqueCount="126">
  <si>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</si>
  <si>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</si>
  <si>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</si>
  <si>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2022 Y AL 31 DE DICIEMBRE DE 2023</t>
  </si>
  <si>
    <t>( Cifras en Pesos )</t>
  </si>
  <si>
    <t>CONCEPTO</t>
  </si>
  <si>
    <t>31 DE DICIEMBRE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</si>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</sst>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CCA91720-D344-4F41-BCE3-BBEFF0924229}"/>
    <cellStyle name="Normal 17" xfId="3" xr:uid="{7EE4BCDC-A785-41ED-959B-B7838F9A673F}"/>
    <cellStyle name="Normal 2 2" xfId="2" xr:uid="{1628EFED-B512-4FCB-A804-7BCA9D0E6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7128CE-0DE4-4C92-95CB-7A90552D7D9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6</xdr:col>
      <xdr:colOff>455083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48E3CCB2-81CB-466F-A2DF-CE2A28582C92}"/>
            </a:ext>
          </a:extLst>
        </xdr:cNvPr>
        <xdr:cNvSpPr txBox="1"/>
      </xdr:nvSpPr>
      <xdr:spPr>
        <a:xfrm>
          <a:off x="12113683" y="571500"/>
          <a:ext cx="58314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1/ARCH.%20VINCULADOS%20(ENTIDADES1)%20Dic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236613170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  <row r="12">
          <cell r="B12">
            <v>0</v>
          </cell>
          <cell r="C12">
            <v>0</v>
          </cell>
          <cell r="F12">
            <v>353415544</v>
          </cell>
          <cell r="G12">
            <v>806934215</v>
          </cell>
        </row>
        <row r="13">
          <cell r="B13">
            <v>0</v>
          </cell>
          <cell r="C13">
            <v>0</v>
          </cell>
          <cell r="F13">
            <v>949503982</v>
          </cell>
          <cell r="G13">
            <v>1177085480</v>
          </cell>
        </row>
        <row r="14">
          <cell r="B14">
            <v>2898315931</v>
          </cell>
          <cell r="C14">
            <v>4351054765</v>
          </cell>
          <cell r="F14">
            <v>542293519</v>
          </cell>
          <cell r="G14">
            <v>334170483</v>
          </cell>
        </row>
        <row r="15">
          <cell r="B15">
            <v>8035495</v>
          </cell>
          <cell r="C15">
            <v>8028602</v>
          </cell>
          <cell r="F15">
            <v>0</v>
          </cell>
          <cell r="G15">
            <v>0</v>
          </cell>
        </row>
        <row r="16">
          <cell r="B16">
            <v>1014327441</v>
          </cell>
          <cell r="C16">
            <v>943032443</v>
          </cell>
          <cell r="F16">
            <v>6715430</v>
          </cell>
          <cell r="G16">
            <v>301210861</v>
          </cell>
        </row>
        <row r="17">
          <cell r="B17">
            <v>10313953</v>
          </cell>
          <cell r="C17">
            <v>6283306</v>
          </cell>
          <cell r="F17">
            <v>2050657279</v>
          </cell>
          <cell r="G17">
            <v>2064830817</v>
          </cell>
        </row>
        <row r="18">
          <cell r="B18">
            <v>0</v>
          </cell>
          <cell r="C18">
            <v>0</v>
          </cell>
          <cell r="F18">
            <v>126698958</v>
          </cell>
          <cell r="G18">
            <v>98208824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45697033</v>
          </cell>
          <cell r="C21">
            <v>18453916</v>
          </cell>
        </row>
        <row r="22">
          <cell r="B22">
            <v>524263</v>
          </cell>
          <cell r="C22">
            <v>1378408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20549434</v>
          </cell>
          <cell r="C25">
            <v>12664412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1506249</v>
          </cell>
          <cell r="C29">
            <v>1104995</v>
          </cell>
          <cell r="F29">
            <v>0</v>
          </cell>
          <cell r="G29">
            <v>241</v>
          </cell>
        </row>
        <row r="30">
          <cell r="B30">
            <v>0</v>
          </cell>
          <cell r="C30">
            <v>0</v>
          </cell>
          <cell r="F30">
            <v>583148072</v>
          </cell>
          <cell r="G30">
            <v>506932778</v>
          </cell>
        </row>
        <row r="31">
          <cell r="B31">
            <v>115877509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269674</v>
          </cell>
          <cell r="G32">
            <v>169645</v>
          </cell>
        </row>
        <row r="33">
          <cell r="B33">
            <v>5934892</v>
          </cell>
          <cell r="C33">
            <v>5890549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B36">
            <v>113721374</v>
          </cell>
          <cell r="C36">
            <v>39676426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53594876</v>
          </cell>
          <cell r="G39">
            <v>68249215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4062417</v>
          </cell>
          <cell r="G41">
            <v>2900908</v>
          </cell>
        </row>
        <row r="42">
          <cell r="B42">
            <v>511050812</v>
          </cell>
          <cell r="C42">
            <v>433353941</v>
          </cell>
        </row>
        <row r="47">
          <cell r="B47">
            <v>449076669</v>
          </cell>
          <cell r="C47">
            <v>543242078</v>
          </cell>
        </row>
        <row r="48">
          <cell r="F48">
            <v>2426324956</v>
          </cell>
          <cell r="G48">
            <v>2871236381</v>
          </cell>
        </row>
        <row r="51">
          <cell r="F51">
            <v>0</v>
          </cell>
          <cell r="G51">
            <v>0</v>
          </cell>
        </row>
        <row r="52">
          <cell r="B52">
            <v>993842119</v>
          </cell>
          <cell r="C52">
            <v>1321148679</v>
          </cell>
        </row>
        <row r="53">
          <cell r="F53">
            <v>0</v>
          </cell>
          <cell r="G53">
            <v>0</v>
          </cell>
        </row>
        <row r="56">
          <cell r="F56">
            <v>2299611413</v>
          </cell>
          <cell r="G56">
            <v>3372927221</v>
          </cell>
        </row>
        <row r="58">
          <cell r="B58">
            <v>26362496500</v>
          </cell>
          <cell r="C58">
            <v>24598671517</v>
          </cell>
        </row>
        <row r="59">
          <cell r="F59">
            <v>186735501</v>
          </cell>
          <cell r="G59">
            <v>459614282</v>
          </cell>
        </row>
        <row r="65">
          <cell r="B65">
            <v>4346798757</v>
          </cell>
          <cell r="C65">
            <v>3591860560</v>
          </cell>
        </row>
        <row r="66">
          <cell r="F66">
            <v>3405941</v>
          </cell>
          <cell r="G66">
            <v>15076567</v>
          </cell>
        </row>
        <row r="74">
          <cell r="B74">
            <v>50821261</v>
          </cell>
          <cell r="C74">
            <v>46333030</v>
          </cell>
        </row>
        <row r="78">
          <cell r="F78">
            <v>0</v>
          </cell>
          <cell r="G78">
            <v>0</v>
          </cell>
        </row>
        <row r="80">
          <cell r="B80">
            <v>-957795615</v>
          </cell>
          <cell r="C80">
            <v>-911172546</v>
          </cell>
          <cell r="F80">
            <v>2583957648</v>
          </cell>
          <cell r="G80">
            <v>2574423446</v>
          </cell>
        </row>
        <row r="82">
          <cell r="F82">
            <v>-149949</v>
          </cell>
          <cell r="G82">
            <v>0</v>
          </cell>
        </row>
        <row r="85">
          <cell r="B85">
            <v>11526115285</v>
          </cell>
          <cell r="C85">
            <v>12428027367</v>
          </cell>
        </row>
        <row r="86">
          <cell r="F86">
            <v>5898871242</v>
          </cell>
          <cell r="G86">
            <v>3892423774</v>
          </cell>
        </row>
        <row r="88">
          <cell r="F88">
            <v>29599215987</v>
          </cell>
          <cell r="G88">
            <v>29013694811</v>
          </cell>
        </row>
        <row r="90">
          <cell r="F90">
            <v>380855928</v>
          </cell>
          <cell r="G90">
            <v>356232010</v>
          </cell>
        </row>
        <row r="92">
          <cell r="B92">
            <v>0</v>
          </cell>
          <cell r="C92">
            <v>0</v>
          </cell>
        </row>
        <row r="94">
          <cell r="B94">
            <v>534475403</v>
          </cell>
          <cell r="C94">
            <v>479778966</v>
          </cell>
          <cell r="F94">
            <v>2478462</v>
          </cell>
          <cell r="G94">
            <v>2471570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FC4A-F7E7-4DEC-8849-D659174BDD9E}">
  <sheetPr>
    <tabColor theme="0" tint="-0.14999847407452621"/>
  </sheetPr>
  <dimension ref="A1:I123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7" width="15.7109375" style="13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11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3930992820</v>
      </c>
      <c r="C11" s="21">
        <f>SUM(C12:C18)</f>
        <v>5308399116</v>
      </c>
      <c r="D11" s="22"/>
      <c r="E11" s="20" t="s">
        <v>13</v>
      </c>
      <c r="F11" s="21">
        <f>SUM(F12:F20)</f>
        <v>4029284712</v>
      </c>
      <c r="G11" s="21">
        <f>SUM(G12:G20)</f>
        <v>4782440680</v>
      </c>
    </row>
    <row r="12" spans="1:9" s="17" customFormat="1" ht="12.75" x14ac:dyDescent="0.25">
      <c r="A12" s="17" t="s">
        <v>14</v>
      </c>
      <c r="B12" s="23">
        <f>SUM('[1]ESF (cuentas)'!B12)</f>
        <v>0</v>
      </c>
      <c r="C12" s="23">
        <f>SUM('[1]ESF (cuentas)'!C12)</f>
        <v>0</v>
      </c>
      <c r="D12" s="24"/>
      <c r="E12" s="17" t="s">
        <v>15</v>
      </c>
      <c r="F12" s="23">
        <f>SUM('[1]ESF (cuentas)'!F12)</f>
        <v>353415544</v>
      </c>
      <c r="G12" s="23">
        <f>SUM('[1]ESF (cuentas)'!G12)</f>
        <v>806934215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949503982</v>
      </c>
      <c r="G13" s="23">
        <f>SUM('[1]ESF (cuentas)'!G13)</f>
        <v>1177085480</v>
      </c>
    </row>
    <row r="14" spans="1:9" s="17" customFormat="1" ht="12.75" x14ac:dyDescent="0.25">
      <c r="A14" s="17" t="s">
        <v>18</v>
      </c>
      <c r="B14" s="23">
        <f>SUM('[1]ESF (cuentas)'!B14)</f>
        <v>2898315931</v>
      </c>
      <c r="C14" s="23">
        <f>SUM('[1]ESF (cuentas)'!C14)</f>
        <v>4351054765</v>
      </c>
      <c r="D14" s="24"/>
      <c r="E14" s="17" t="s">
        <v>19</v>
      </c>
      <c r="F14" s="23">
        <f>SUM('[1]ESF (cuentas)'!F14)</f>
        <v>542293519</v>
      </c>
      <c r="G14" s="23">
        <f>SUM('[1]ESF (cuentas)'!G14)</f>
        <v>334170483</v>
      </c>
    </row>
    <row r="15" spans="1:9" s="17" customFormat="1" ht="12.75" x14ac:dyDescent="0.25">
      <c r="A15" s="17" t="s">
        <v>20</v>
      </c>
      <c r="B15" s="23">
        <f>SUM('[1]ESF (cuentas)'!B15)</f>
        <v>8035495</v>
      </c>
      <c r="C15" s="23">
        <f>SUM('[1]ESF (cuentas)'!C15)</f>
        <v>8028602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1014327441</v>
      </c>
      <c r="C16" s="23">
        <f>SUM('[1]ESF (cuentas)'!C16)</f>
        <v>943032443</v>
      </c>
      <c r="D16" s="24"/>
      <c r="E16" s="17" t="s">
        <v>23</v>
      </c>
      <c r="F16" s="23">
        <f>SUM('[1]ESF (cuentas)'!F16)</f>
        <v>6715430</v>
      </c>
      <c r="G16" s="23">
        <f>SUM('[1]ESF (cuentas)'!G16)</f>
        <v>301210861</v>
      </c>
    </row>
    <row r="17" spans="1:7" s="17" customFormat="1" ht="25.5" x14ac:dyDescent="0.25">
      <c r="A17" s="17" t="s">
        <v>24</v>
      </c>
      <c r="B17" s="23">
        <f>SUM('[1]ESF (cuentas)'!B17)</f>
        <v>10313953</v>
      </c>
      <c r="C17" s="23">
        <f>SUM('[1]ESF (cuentas)'!C17)</f>
        <v>6283306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2050657279</v>
      </c>
      <c r="G18" s="23">
        <f>SUM('[1]ESF (cuentas)'!G17)</f>
        <v>2064830817</v>
      </c>
    </row>
    <row r="19" spans="1:7" s="17" customFormat="1" ht="12.75" x14ac:dyDescent="0.25">
      <c r="A19" s="20" t="s">
        <v>28</v>
      </c>
      <c r="B19" s="21">
        <f>SUM(B20:B26)</f>
        <v>66770730</v>
      </c>
      <c r="C19" s="21">
        <f>SUM(C20:C26)</f>
        <v>32496736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126698958</v>
      </c>
      <c r="G20" s="23">
        <f>SUM('[1]ESF (cuentas)'!G18)</f>
        <v>98208824</v>
      </c>
    </row>
    <row r="21" spans="1:7" s="17" customFormat="1" ht="12.75" x14ac:dyDescent="0.25">
      <c r="A21" s="17" t="s">
        <v>32</v>
      </c>
      <c r="B21" s="23">
        <f>SUM('[1]ESF (cuentas)'!B21)</f>
        <v>45697033</v>
      </c>
      <c r="C21" s="23">
        <f>SUM('[1]ESF (cuentas)'!C21)</f>
        <v>18453916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524263</v>
      </c>
      <c r="C22" s="23">
        <f>SUM('[1]ESF (cuentas)'!C22)</f>
        <v>1378408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20549434</v>
      </c>
      <c r="C25" s="23">
        <f>SUM('[1]ESF (cuentas)'!C25)</f>
        <v>12664412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117383758</v>
      </c>
      <c r="C27" s="21">
        <f>SUM(C28:C32)</f>
        <v>1104995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1506249</v>
      </c>
      <c r="C29" s="23">
        <f>SUM('[1]ESF (cuentas)'!C29)</f>
        <v>1104995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115877509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5934892</v>
      </c>
      <c r="C33" s="21">
        <f>SUM(C34:C38)</f>
        <v>5890549</v>
      </c>
      <c r="D33" s="24"/>
      <c r="E33" s="20" t="s">
        <v>57</v>
      </c>
      <c r="F33" s="21">
        <f>SUM(F34:F39)</f>
        <v>583417746</v>
      </c>
      <c r="G33" s="21">
        <f>SUM(G34:G39)</f>
        <v>507102664</v>
      </c>
    </row>
    <row r="34" spans="1:7" s="17" customFormat="1" ht="12.75" x14ac:dyDescent="0.25">
      <c r="A34" s="17" t="s">
        <v>58</v>
      </c>
      <c r="B34" s="23">
        <f>SUM('[1]ESF (cuentas)'!B33)</f>
        <v>5934892</v>
      </c>
      <c r="C34" s="23">
        <f>SUM('[1]ESF (cuentas)'!C33)</f>
        <v>5890549</v>
      </c>
      <c r="D34" s="24"/>
      <c r="E34" s="17" t="s">
        <v>59</v>
      </c>
      <c r="F34" s="23">
        <f>SUM('[1]ESF (cuentas)'!F29)</f>
        <v>0</v>
      </c>
      <c r="G34" s="23">
        <f>SUM('[1]ESF (cuentas)'!G29)</f>
        <v>241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583148072</v>
      </c>
      <c r="G35" s="23">
        <f>SUM('[1]ESF (cuentas)'!G30)</f>
        <v>506932778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269674</v>
      </c>
      <c r="G37" s="23">
        <f>SUM('[1]ESF (cuentas)'!G32)</f>
        <v>169645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(cuentas)'!B36)</f>
        <v>113721374</v>
      </c>
      <c r="C39" s="21">
        <f>SUM('[1]ESF (cuentas)'!C36)</f>
        <v>39676426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0</v>
      </c>
      <c r="G41" s="23">
        <f>SUM('[1]ESF (cuentas)'!G36)</f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511050812</v>
      </c>
      <c r="C43" s="21">
        <f>SUM(C44:C47)</f>
        <v>433353941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f>SUM('[1]ESF (cuentas)'!B41)</f>
        <v>0</v>
      </c>
      <c r="C44" s="23">
        <f>SUM('[1]ESF (cuentas)'!C41)</f>
        <v>0</v>
      </c>
      <c r="E44" s="20" t="s">
        <v>79</v>
      </c>
      <c r="F44" s="21">
        <f>SUM(F45:F47)</f>
        <v>57657293</v>
      </c>
      <c r="G44" s="21">
        <f>SUM(G45:G47)</f>
        <v>71150123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53594876</v>
      </c>
      <c r="G45" s="23">
        <f>SUM('[1]ESF (cuentas)'!G39)</f>
        <v>68249215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f>SUM('[1]ESF (cuentas)'!B42)</f>
        <v>511050812</v>
      </c>
      <c r="C47" s="23">
        <f>SUM('[1]ESF (cuentas)'!C42)</f>
        <v>433353941</v>
      </c>
      <c r="D47" s="22"/>
      <c r="E47" s="17" t="s">
        <v>85</v>
      </c>
      <c r="F47" s="23">
        <f>SUM('[1]ESF (cuentas)'!F41)</f>
        <v>4062417</v>
      </c>
      <c r="G47" s="23">
        <f>SUM('[1]ESF (cuentas)'!G41)</f>
        <v>2900908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4745854386</v>
      </c>
      <c r="C49" s="21">
        <f>SUM(C11+C19+C27+C33+C39+C40+C43)</f>
        <v>5820921763</v>
      </c>
      <c r="D49" s="24"/>
      <c r="E49" s="20" t="s">
        <v>87</v>
      </c>
      <c r="F49" s="21">
        <f>SUM(F44+F40+F33+F29+F28+F25+F21+F11)</f>
        <v>4670359751</v>
      </c>
      <c r="G49" s="21">
        <f>SUM(G44+G40+G33+G29+G28+G25+G21+G11)</f>
        <v>5360693467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(cuentas)'!B47)</f>
        <v>449076669</v>
      </c>
      <c r="C53" s="21">
        <f>SUM('[1]ESF (cuentas)'!C47)</f>
        <v>543242078</v>
      </c>
      <c r="D53" s="24"/>
      <c r="E53" s="20" t="s">
        <v>91</v>
      </c>
      <c r="F53" s="21">
        <f>SUM('[1]ESF (cuentas)'!F48)</f>
        <v>2426324956</v>
      </c>
      <c r="G53" s="21">
        <f>SUM('[1]ESF (cuentas)'!G48)</f>
        <v>2871236381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(cuentas)'!B52)</f>
        <v>993842119</v>
      </c>
      <c r="C55" s="21">
        <f>SUM('[1]ESF (cuentas)'!C52)</f>
        <v>1321148679</v>
      </c>
      <c r="D55" s="24"/>
      <c r="E55" s="20" t="s">
        <v>93</v>
      </c>
      <c r="F55" s="21">
        <f>SUM('[1]ESF (cuentas)'!F51)</f>
        <v>0</v>
      </c>
      <c r="G55" s="21">
        <f>SUM('[1]ESF (cuentas)'!G51)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(cuentas)'!B58)</f>
        <v>26362496500</v>
      </c>
      <c r="C57" s="21">
        <f>SUM('[1]ESF (cuentas)'!C58)</f>
        <v>24598671517</v>
      </c>
      <c r="D57" s="24"/>
      <c r="E57" s="20" t="s">
        <v>95</v>
      </c>
      <c r="F57" s="21">
        <f>SUM('[1]ESF (cuentas)'!F53)</f>
        <v>0</v>
      </c>
      <c r="G57" s="21">
        <f>SUM('[1]ESF (cuentas)'!G53)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(cuentas)'!B65)</f>
        <v>4346798757</v>
      </c>
      <c r="C59" s="21">
        <f>SUM('[1]ESF (cuentas)'!C65)</f>
        <v>3591860560</v>
      </c>
      <c r="D59" s="24"/>
      <c r="E59" s="20" t="s">
        <v>97</v>
      </c>
      <c r="F59" s="21">
        <f>SUM('[1]ESF (cuentas)'!F56)</f>
        <v>2299611413</v>
      </c>
      <c r="G59" s="21">
        <f>SUM('[1]ESF (cuentas)'!G56)</f>
        <v>3372927221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(cuentas)'!B74)</f>
        <v>50821261</v>
      </c>
      <c r="C61" s="21">
        <f>SUM('[1]ESF (cuentas)'!C74)</f>
        <v>46333030</v>
      </c>
      <c r="D61" s="24"/>
      <c r="E61" s="20" t="s">
        <v>99</v>
      </c>
      <c r="F61" s="21">
        <f>SUM('[1]ESF (cuentas)'!F59)</f>
        <v>186735501</v>
      </c>
      <c r="G61" s="21">
        <f>SUM('[1]ESF (cuentas)'!G59)</f>
        <v>459614282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(cuentas)'!B80)</f>
        <v>-957795615</v>
      </c>
      <c r="C63" s="21">
        <f>SUM('[1]ESF (cuentas)'!C80)</f>
        <v>-911172546</v>
      </c>
      <c r="D63" s="22"/>
      <c r="E63" s="20" t="s">
        <v>101</v>
      </c>
      <c r="F63" s="21">
        <f>SUM('[1]ESF (cuentas)'!F66)</f>
        <v>3405941</v>
      </c>
      <c r="G63" s="21">
        <f>SUM('[1]ESF (cuentas)'!G66)</f>
        <v>15076567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(cuentas)'!B85)</f>
        <v>11526115285</v>
      </c>
      <c r="C65" s="21">
        <f>SUM('[1]ESF (cuentas)'!C85)</f>
        <v>12428027367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(cuentas)'!B92)</f>
        <v>0</v>
      </c>
      <c r="C67" s="29">
        <f>SUM('[1]ESF (cuentas)'!C92)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(cuentas)'!B94)</f>
        <v>534475403</v>
      </c>
      <c r="C69" s="21">
        <f>SUM('[1]ESF (cuentas)'!C94)</f>
        <v>479778966</v>
      </c>
      <c r="D69" s="24"/>
      <c r="E69" s="20" t="s">
        <v>105</v>
      </c>
      <c r="F69" s="21">
        <f>SUM(F63+F61+F59+F57+F55+F53)</f>
        <v>4916077811</v>
      </c>
      <c r="G69" s="21">
        <f>SUM(G63+G61+G59+G57+G55+G53)</f>
        <v>6718854451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43305830379</v>
      </c>
      <c r="C71" s="21">
        <f>SUM(C69+C65+C63+C61+C59+C57+C55+C53+C67)</f>
        <v>42097889651</v>
      </c>
      <c r="D71" s="24"/>
      <c r="E71" s="20" t="s">
        <v>107</v>
      </c>
      <c r="F71" s="21">
        <f>SUM(F69+F49)</f>
        <v>9586437562</v>
      </c>
      <c r="G71" s="21">
        <f>SUM(G69+G49)</f>
        <v>12079547918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2583807699</v>
      </c>
      <c r="G75" s="35">
        <f>SUM(G77+G79+G81)</f>
        <v>2574423446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(cuentas)'!F78)</f>
        <v>0</v>
      </c>
      <c r="G77" s="21">
        <f>SUM('[1]ESF (cuentas)'!G78)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(cuentas)'!F80)</f>
        <v>2583957648</v>
      </c>
      <c r="G79" s="21">
        <f>SUM('[1]ESF (cuentas)'!G80)</f>
        <v>2574423446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(cuentas)'!F82)</f>
        <v>-149949</v>
      </c>
      <c r="G81" s="21">
        <f>SUM('[1]ESF (cuentas)'!G82)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35881439504</v>
      </c>
      <c r="G83" s="35">
        <f>SUM(G85+G87+G89+G91+G93)</f>
        <v>33264840050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(cuentas)'!F86)</f>
        <v>5898871242</v>
      </c>
      <c r="G85" s="21">
        <f>SUM('[1]ESF (cuentas)'!G86)</f>
        <v>3892423774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(cuentas)'!F88)</f>
        <v>29599215987</v>
      </c>
      <c r="G87" s="21">
        <f>SUM('[1]ESF (cuentas)'!G88)</f>
        <v>29013694811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(cuentas)'!F90)</f>
        <v>380855928</v>
      </c>
      <c r="G89" s="21">
        <f>SUM('[1]ESF (cuentas)'!G90)</f>
        <v>356232010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(cuentas)'!F94)</f>
        <v>2478462</v>
      </c>
      <c r="G91" s="21">
        <f>SUM('[1]ESF (cuentas)'!G94)</f>
        <v>2471570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(cuentas)'!F97)</f>
        <v>17885</v>
      </c>
      <c r="G93" s="21">
        <f>SUM('[1]ESF (cuentas)'!G97)</f>
        <v>17885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(cuentas)'!F101)</f>
        <v>0</v>
      </c>
      <c r="G97" s="21">
        <f>SUM('[1]ESF (cuentas)'!G101)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(cuentas)'!F103)</f>
        <v>0</v>
      </c>
      <c r="G99" s="21">
        <f>SUM('[1]ESF (cuentas)'!G103)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38465247203</v>
      </c>
      <c r="G101" s="21">
        <f>SUM(G75+G83+G95)</f>
        <v>35839263496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48051684765</v>
      </c>
      <c r="C104" s="41">
        <f>SUM(C71+C49)</f>
        <v>47918811414</v>
      </c>
      <c r="D104" s="42"/>
      <c r="E104" s="40" t="s">
        <v>124</v>
      </c>
      <c r="F104" s="41">
        <f>SUM(F101+F71)</f>
        <v>48051684765</v>
      </c>
      <c r="G104" s="41">
        <f>SUM(G101+G71)</f>
        <v>47918811414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2024-04-09T20:39:12Z</dcterms:created>
  <dcterms:modified xsi:type="dcterms:W3CDTF">2024-04-09T20:39:13Z</dcterms:modified>
</cp:coreProperties>
</file>