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G99" i="1" l="1"/>
  <c r="F99" i="1"/>
  <c r="G97" i="1"/>
  <c r="F97" i="1"/>
  <c r="G95" i="1"/>
  <c r="F95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F79" i="1"/>
  <c r="G77" i="1"/>
  <c r="F77" i="1"/>
  <c r="G75" i="1"/>
  <c r="G101" i="1" s="1"/>
  <c r="F75" i="1"/>
  <c r="F101" i="1" s="1"/>
  <c r="C69" i="1"/>
  <c r="C71" i="1" s="1"/>
  <c r="B69" i="1"/>
  <c r="B71" i="1" s="1"/>
  <c r="C67" i="1"/>
  <c r="B67" i="1"/>
  <c r="C65" i="1"/>
  <c r="B65" i="1"/>
  <c r="G63" i="1"/>
  <c r="G69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G46" i="1"/>
  <c r="F46" i="1"/>
  <c r="G45" i="1"/>
  <c r="F45" i="1"/>
  <c r="G44" i="1"/>
  <c r="G49" i="1" s="1"/>
  <c r="F44" i="1"/>
  <c r="F49" i="1" s="1"/>
  <c r="C43" i="1"/>
  <c r="B43" i="1"/>
  <c r="G42" i="1"/>
  <c r="F42" i="1"/>
  <c r="G41" i="1"/>
  <c r="F41" i="1"/>
  <c r="G40" i="1"/>
  <c r="F40" i="1"/>
  <c r="C40" i="1"/>
  <c r="B40" i="1"/>
  <c r="G39" i="1"/>
  <c r="F39" i="1"/>
  <c r="C39" i="1"/>
  <c r="B39" i="1"/>
  <c r="G38" i="1"/>
  <c r="F38" i="1"/>
  <c r="C38" i="1"/>
  <c r="B38" i="1"/>
  <c r="G37" i="1"/>
  <c r="F37" i="1"/>
  <c r="G36" i="1"/>
  <c r="F36" i="1"/>
  <c r="G35" i="1"/>
  <c r="F35" i="1"/>
  <c r="G34" i="1"/>
  <c r="F34" i="1"/>
  <c r="G33" i="1"/>
  <c r="F33" i="1"/>
  <c r="C33" i="1"/>
  <c r="B33" i="1"/>
  <c r="G32" i="1"/>
  <c r="F32" i="1"/>
  <c r="C31" i="1"/>
  <c r="B31" i="1"/>
  <c r="C30" i="1"/>
  <c r="B30" i="1"/>
  <c r="G29" i="1"/>
  <c r="F29" i="1"/>
  <c r="C29" i="1"/>
  <c r="B29" i="1"/>
  <c r="G28" i="1"/>
  <c r="F28" i="1"/>
  <c r="C28" i="1"/>
  <c r="B28" i="1"/>
  <c r="G27" i="1"/>
  <c r="F27" i="1"/>
  <c r="C27" i="1"/>
  <c r="B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B20" i="1"/>
  <c r="C19" i="1"/>
  <c r="B19" i="1"/>
  <c r="G18" i="1"/>
  <c r="F18" i="1"/>
  <c r="C18" i="1"/>
  <c r="B18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B12" i="1"/>
  <c r="G11" i="1"/>
  <c r="F11" i="1"/>
  <c r="C11" i="1"/>
  <c r="C49" i="1" s="1"/>
  <c r="B11" i="1"/>
  <c r="B49" i="1" s="1"/>
  <c r="F71" i="1" l="1"/>
  <c r="B104" i="1"/>
  <c r="F104" i="1"/>
  <c r="G71" i="1"/>
  <c r="C104" i="1"/>
  <c r="G104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<sst xmlns="http://schemas.openxmlformats.org/spreadsheetml/2006/main" count="129" uniqueCount="126">
  <si>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</si>
  <si>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ÓRGANOS AUTÓNOMOS</t>
  </si>
  <si>
    <t>ESTADO DE SITUACIÓN FINANCIERA DETALLADO CONSOLIDADO</t>
  </si>
  <si>
    <t>AL 31 DE DICIEMBRE DE 2022 Y AL 30 DE SEPTIEMBRE DE 2023</t>
  </si>
  <si>
    <t>( Cifras en Pesos )</t>
  </si>
  <si>
    <t>CONCEPTO</t>
  </si>
  <si>
    <t>30 DE SEPTIEMBRE DE 2023</t>
  </si>
  <si>
    <t>31 DE DICIEMBRE DE 2022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</si>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</sst>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(#\ ###\ ###\ ##0\)\ "/>
    <numFmt numFmtId="165" formatCode="_-[$€-2]* #,##0.00_-;\-[$€-2]* #,##0.00_-;_-[$€-2]* &quot;-&quot;??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4">
    <xf numFmtId="0" fontId="0" fillId="0" borderId="0"/>
    <xf numFmtId="0" fontId="2" fillId="0" borderId="0"/>
    <xf numFmtId="0" fontId="8" fillId="0" borderId="0"/>
    <xf numFmtId="0" fontId="12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6" borderId="8" applyNumberFormat="0" applyAlignment="0" applyProtection="0"/>
    <xf numFmtId="0" fontId="16" fillId="6" borderId="8" applyNumberFormat="0" applyAlignment="0" applyProtection="0"/>
    <xf numFmtId="0" fontId="16" fillId="6" borderId="8" applyNumberFormat="0" applyAlignment="0" applyProtection="0"/>
    <xf numFmtId="0" fontId="16" fillId="6" borderId="8" applyNumberFormat="0" applyAlignment="0" applyProtection="0"/>
    <xf numFmtId="0" fontId="17" fillId="0" borderId="0"/>
    <xf numFmtId="0" fontId="18" fillId="21" borderId="9" applyNumberFormat="0" applyAlignment="0" applyProtection="0"/>
    <xf numFmtId="0" fontId="18" fillId="21" borderId="9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24" borderId="11">
      <alignment horizontal="center" vertical="center"/>
    </xf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24" borderId="11">
      <alignment horizontal="centerContinuous"/>
    </xf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9" borderId="0" applyNumberFormat="0" applyBorder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6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6" borderId="14" applyNumberFormat="0" applyAlignment="0" applyProtection="0"/>
    <xf numFmtId="0" fontId="28" fillId="6" borderId="14" applyNumberFormat="0" applyAlignment="0" applyProtection="0"/>
    <xf numFmtId="0" fontId="28" fillId="6" borderId="14" applyNumberFormat="0" applyAlignment="0" applyProtection="0"/>
    <xf numFmtId="0" fontId="28" fillId="6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</cellStyleXfs>
  <cellXfs count="47">
    <xf numFmtId="0" fontId="0" fillId="0" borderId="0" xfId="0"/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0" borderId="0" xfId="1" applyFont="1"/>
    <xf numFmtId="0" fontId="3" fillId="2" borderId="0" xfId="1" applyFont="1" applyFill="1" applyAlignment="1">
      <alignment horizontal="center" vertical="center"/>
    </xf>
    <xf numFmtId="14" fontId="3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/>
    <xf numFmtId="0" fontId="6" fillId="4" borderId="4" xfId="1" applyFont="1" applyFill="1" applyBorder="1" applyAlignment="1">
      <alignment vertical="center" wrapText="1"/>
    </xf>
    <xf numFmtId="164" fontId="4" fillId="4" borderId="4" xfId="1" applyNumberFormat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top" wrapText="1"/>
    </xf>
    <xf numFmtId="0" fontId="6" fillId="5" borderId="5" xfId="1" applyFont="1" applyFill="1" applyBorder="1" applyAlignment="1">
      <alignment vertical="top" wrapText="1"/>
    </xf>
    <xf numFmtId="164" fontId="4" fillId="5" borderId="5" xfId="1" applyNumberFormat="1" applyFont="1" applyFill="1" applyBorder="1" applyAlignment="1">
      <alignment vertical="top" wrapText="1"/>
    </xf>
    <xf numFmtId="0" fontId="6" fillId="0" borderId="0" xfId="1" applyFont="1" applyAlignment="1">
      <alignment vertical="top" wrapText="1"/>
    </xf>
    <xf numFmtId="164" fontId="6" fillId="0" borderId="0" xfId="2" applyNumberFormat="1" applyFont="1" applyAlignment="1">
      <alignment horizontal="right" vertical="top" wrapText="1"/>
    </xf>
    <xf numFmtId="0" fontId="6" fillId="0" borderId="0" xfId="1" applyFont="1" applyAlignment="1">
      <alignment horizontal="right" vertical="top" wrapText="1"/>
    </xf>
    <xf numFmtId="164" fontId="4" fillId="0" borderId="0" xfId="2" applyNumberFormat="1" applyFont="1" applyAlignment="1">
      <alignment horizontal="right" vertical="top" wrapText="1"/>
    </xf>
    <xf numFmtId="0" fontId="4" fillId="0" borderId="0" xfId="1" applyFont="1" applyAlignment="1">
      <alignment horizontal="right" vertical="top" wrapText="1"/>
    </xf>
    <xf numFmtId="164" fontId="4" fillId="0" borderId="0" xfId="1" applyNumberFormat="1" applyFont="1" applyAlignment="1">
      <alignment horizontal="right" vertical="top" wrapText="1"/>
    </xf>
    <xf numFmtId="164" fontId="4" fillId="0" borderId="0" xfId="1" applyNumberFormat="1" applyFont="1" applyAlignment="1">
      <alignment vertical="top" wrapText="1"/>
    </xf>
    <xf numFmtId="164" fontId="6" fillId="0" borderId="0" xfId="1" applyNumberFormat="1" applyFont="1" applyAlignment="1">
      <alignment horizontal="right" vertical="top" wrapText="1"/>
    </xf>
    <xf numFmtId="0" fontId="4" fillId="0" borderId="5" xfId="1" applyFont="1" applyBorder="1" applyAlignment="1">
      <alignment vertical="top" wrapText="1"/>
    </xf>
    <xf numFmtId="164" fontId="6" fillId="0" borderId="0" xfId="1" applyNumberFormat="1" applyFont="1" applyAlignment="1">
      <alignment vertical="top" wrapText="1"/>
    </xf>
    <xf numFmtId="164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6" fillId="4" borderId="0" xfId="1" applyFont="1" applyFill="1" applyAlignment="1">
      <alignment vertical="center" wrapText="1"/>
    </xf>
    <xf numFmtId="164" fontId="4" fillId="4" borderId="0" xfId="1" applyNumberFormat="1" applyFont="1" applyFill="1" applyAlignment="1">
      <alignment horizontal="right" vertical="center" wrapText="1"/>
    </xf>
    <xf numFmtId="0" fontId="6" fillId="5" borderId="0" xfId="1" applyFont="1" applyFill="1" applyAlignment="1">
      <alignment vertical="top" wrapText="1"/>
    </xf>
    <xf numFmtId="164" fontId="6" fillId="5" borderId="0" xfId="2" applyNumberFormat="1" applyFont="1" applyFill="1" applyAlignment="1">
      <alignment horizontal="right" vertical="top" wrapText="1"/>
    </xf>
    <xf numFmtId="0" fontId="4" fillId="0" borderId="6" xfId="1" applyFont="1" applyBorder="1" applyAlignment="1">
      <alignment vertical="top" wrapText="1"/>
    </xf>
    <xf numFmtId="164" fontId="4" fillId="0" borderId="6" xfId="1" applyNumberFormat="1" applyFont="1" applyBorder="1" applyAlignment="1">
      <alignment vertical="top" wrapText="1"/>
    </xf>
    <xf numFmtId="0" fontId="6" fillId="0" borderId="6" xfId="1" applyFont="1" applyBorder="1" applyAlignment="1">
      <alignment vertical="top" wrapText="1"/>
    </xf>
    <xf numFmtId="164" fontId="6" fillId="0" borderId="6" xfId="1" applyNumberFormat="1" applyFont="1" applyBorder="1" applyAlignment="1">
      <alignment vertical="top" wrapText="1"/>
    </xf>
    <xf numFmtId="0" fontId="6" fillId="3" borderId="7" xfId="1" applyFont="1" applyFill="1" applyBorder="1" applyAlignment="1">
      <alignment vertical="top" wrapText="1"/>
    </xf>
    <xf numFmtId="164" fontId="6" fillId="3" borderId="7" xfId="2" applyNumberFormat="1" applyFont="1" applyFill="1" applyBorder="1" applyAlignment="1">
      <alignment horizontal="right" vertical="top" wrapText="1"/>
    </xf>
    <xf numFmtId="0" fontId="4" fillId="3" borderId="7" xfId="1" applyFont="1" applyFill="1" applyBorder="1" applyAlignment="1">
      <alignment vertical="top" wrapText="1"/>
    </xf>
    <xf numFmtId="0" fontId="9" fillId="0" borderId="0" xfId="2" applyFont="1" applyAlignment="1">
      <alignment horizontal="justify" vertical="top" wrapText="1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3"/>
  </cellXfs>
  <cellStyles count="574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1"/>
    <cellStyle name="Normal 16 2 2" xfId="306"/>
    <cellStyle name="Normal 16 2 2 2" xfId="307"/>
    <cellStyle name="Normal 16 3" xfId="308"/>
    <cellStyle name="Normal 17" xfId="3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2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2 2" xfId="422"/>
    <cellStyle name="Normal 5 2 3" xfId="423"/>
    <cellStyle name="Normal 5 2 4" xfId="424"/>
    <cellStyle name="Normal 5 2 5" xfId="425"/>
    <cellStyle name="Normal 5 2 6" xfId="426"/>
    <cellStyle name="Normal 5 3" xfId="427"/>
    <cellStyle name="Normal 5 3 2" xfId="428"/>
    <cellStyle name="Normal 5 3 2 2" xfId="429"/>
    <cellStyle name="Normal 5 3 2 2 2" xfId="430"/>
    <cellStyle name="Normal 5 3 2 2 2 2" xfId="431"/>
    <cellStyle name="Normal 5 3 2 2 2 3" xfId="432"/>
    <cellStyle name="Normal 5 3 2 2 2 4" xfId="433"/>
    <cellStyle name="Normal 5 3 2 2 2 5" xfId="434"/>
    <cellStyle name="Normal 5 3 2 2 2 6" xfId="435"/>
    <cellStyle name="Normal 5 3 2 2 3" xfId="436"/>
    <cellStyle name="Normal 5 3 2 2 3 2" xfId="437"/>
    <cellStyle name="Normal 5 3 2 2 3 3" xfId="438"/>
    <cellStyle name="Normal 5 3 2 2 3 4" xfId="439"/>
    <cellStyle name="Normal 5 3 2 2 3 5" xfId="440"/>
    <cellStyle name="Normal 5 3 2 2 4" xfId="441"/>
    <cellStyle name="Normal 5 3 2 2 5" xfId="442"/>
    <cellStyle name="Normal 5 3 2 2 6" xfId="443"/>
    <cellStyle name="Normal 5 3 2 2 7" xfId="444"/>
    <cellStyle name="Normal 5 3 2 3" xfId="445"/>
    <cellStyle name="Normal 5 3 2 4" xfId="446"/>
    <cellStyle name="Normal 5 3 2 5" xfId="447"/>
    <cellStyle name="Normal 5 3 2 6" xfId="448"/>
    <cellStyle name="Normal 5 3 3" xfId="449"/>
    <cellStyle name="Normal 5 3 3 2" xfId="450"/>
    <cellStyle name="Normal 5 3 3 2 2" xfId="451"/>
    <cellStyle name="Normal 5 3 3 2 3" xfId="452"/>
    <cellStyle name="Normal 5 3 3 2 4" xfId="453"/>
    <cellStyle name="Normal 5 3 3 2 5" xfId="454"/>
    <cellStyle name="Normal 5 3 3 3" xfId="455"/>
    <cellStyle name="Normal 5 3 3 4" xfId="456"/>
    <cellStyle name="Normal 5 3 3 5" xfId="457"/>
    <cellStyle name="Normal 5 3 3 6" xfId="458"/>
    <cellStyle name="Normal 5 3 4" xfId="459"/>
    <cellStyle name="Normal 5 3 5" xfId="460"/>
    <cellStyle name="Normal 5 3 6" xfId="461"/>
    <cellStyle name="Normal 5 3 7" xfId="462"/>
    <cellStyle name="Normal 5 4" xfId="463"/>
    <cellStyle name="Normal 5 5" xfId="464"/>
    <cellStyle name="Normal 5 6" xfId="465"/>
    <cellStyle name="Normal 5 7" xfId="466"/>
    <cellStyle name="Normal 6" xfId="467"/>
    <cellStyle name="Normal 6 2" xfId="468"/>
    <cellStyle name="Normal 6 2 2" xfId="469"/>
    <cellStyle name="Normal 6 2 2 2" xfId="470"/>
    <cellStyle name="Normal 6 2 2 2 2" xfId="471"/>
    <cellStyle name="Normal 6 2 2 2 2 2" xfId="472"/>
    <cellStyle name="Normal 6 2 2 2 2 2 2" xfId="473"/>
    <cellStyle name="Normal 6 2 2 2 2 2 2 2" xfId="474"/>
    <cellStyle name="Normal 6 2 2 2 2 2 2 3" xfId="475"/>
    <cellStyle name="Normal 6 2 2 2 2 2 2 4" xfId="476"/>
    <cellStyle name="Normal 6 2 2 2 2 2 2 5" xfId="477"/>
    <cellStyle name="Normal 6 2 2 2 2 2 3" xfId="478"/>
    <cellStyle name="Normal 6 2 2 2 2 2 4" xfId="479"/>
    <cellStyle name="Normal 6 2 2 2 2 2 5" xfId="480"/>
    <cellStyle name="Normal 6 2 2 2 2 2 6" xfId="481"/>
    <cellStyle name="Normal 6 2 2 2 2 3" xfId="482"/>
    <cellStyle name="Normal 6 2 2 2 2 4" xfId="483"/>
    <cellStyle name="Normal 6 2 2 2 2 5" xfId="484"/>
    <cellStyle name="Normal 6 2 2 2 2 6" xfId="485"/>
    <cellStyle name="Normal 6 2 2 2 3" xfId="486"/>
    <cellStyle name="Normal 6 2 2 2 4" xfId="487"/>
    <cellStyle name="Normal 6 2 2 2 5" xfId="488"/>
    <cellStyle name="Normal 6 2 2 2 6" xfId="489"/>
    <cellStyle name="Normal 6 2 2 3" xfId="490"/>
    <cellStyle name="Normal 6 2 2 4" xfId="491"/>
    <cellStyle name="Normal 6 2 2 5" xfId="492"/>
    <cellStyle name="Normal 6 2 2 6" xfId="493"/>
    <cellStyle name="Normal 6 2 2 6 2" xfId="494"/>
    <cellStyle name="Normal 6 2 2 6 2 2" xfId="495"/>
    <cellStyle name="Normal 6 2 2 6 2 2 2" xfId="496"/>
    <cellStyle name="Normal 6 2 2 6 2 2 3" xfId="497"/>
    <cellStyle name="Normal 6 2 2 6 2 2 4" xfId="498"/>
    <cellStyle name="Normal 6 2 2 6 2 2 5" xfId="499"/>
    <cellStyle name="Normal 6 2 2 6 2 3" xfId="500"/>
    <cellStyle name="Normal 6 2 2 6 2 4" xfId="501"/>
    <cellStyle name="Normal 6 2 2 6 2 5" xfId="502"/>
    <cellStyle name="Normal 6 2 2 6 2 6" xfId="503"/>
    <cellStyle name="Normal 6 2 2 6 3" xfId="504"/>
    <cellStyle name="Normal 6 2 2 6 4" xfId="505"/>
    <cellStyle name="Normal 6 2 2 6 5" xfId="506"/>
    <cellStyle name="Normal 6 2 2 6 6" xfId="507"/>
    <cellStyle name="Normal 6 2 2 7" xfId="508"/>
    <cellStyle name="Normal 6 2 3" xfId="509"/>
    <cellStyle name="Normal 6 2 4" xfId="510"/>
    <cellStyle name="Normal 6 2 5" xfId="511"/>
    <cellStyle name="Normal 6 2 6" xfId="512"/>
    <cellStyle name="Normal 6 3" xfId="513"/>
    <cellStyle name="Normal 6 4" xfId="514"/>
    <cellStyle name="Normal 6 5" xfId="515"/>
    <cellStyle name="Normal 6 6" xfId="516"/>
    <cellStyle name="Normal 7" xfId="517"/>
    <cellStyle name="Normal 7 2" xfId="518"/>
    <cellStyle name="Normal 7 2 2" xfId="519"/>
    <cellStyle name="Normal 7 2 3" xfId="520"/>
    <cellStyle name="Normal 7 2 4" xfId="521"/>
    <cellStyle name="Normal 7 2 5" xfId="522"/>
    <cellStyle name="Normal 7 3" xfId="523"/>
    <cellStyle name="Normal 7 4" xfId="524"/>
    <cellStyle name="Normal 7 5" xfId="525"/>
    <cellStyle name="Normal 7 6" xfId="526"/>
    <cellStyle name="Normal 8" xfId="527"/>
    <cellStyle name="Normal 8 2" xfId="528"/>
    <cellStyle name="Normal 8 3" xfId="529"/>
    <cellStyle name="Normal 8 4" xfId="530"/>
    <cellStyle name="Normal 8 5" xfId="531"/>
    <cellStyle name="Normal 9" xfId="532"/>
    <cellStyle name="Normal 9 2" xfId="533"/>
    <cellStyle name="Normal 9 3" xfId="534"/>
    <cellStyle name="Normal 9 4" xfId="535"/>
    <cellStyle name="Normal 9 5" xfId="536"/>
    <cellStyle name="Notas 2" xfId="537"/>
    <cellStyle name="Notas 2 2" xfId="538"/>
    <cellStyle name="Notas 3" xfId="539"/>
    <cellStyle name="Notas 3 2" xfId="540"/>
    <cellStyle name="Notas 4" xfId="541"/>
    <cellStyle name="Notas 5" xfId="542"/>
    <cellStyle name="Porcentaje 2" xfId="543"/>
    <cellStyle name="Porcentaje 2 2" xfId="544"/>
    <cellStyle name="Porcentaje 2 3" xfId="545"/>
    <cellStyle name="Porcentaje 2 4" xfId="546"/>
    <cellStyle name="Porcentaje 2 5" xfId="547"/>
    <cellStyle name="Porcentaje 2 6" xfId="548"/>
    <cellStyle name="Porcentaje 3" xfId="549"/>
    <cellStyle name="Porcentaje 3 2" xfId="550"/>
    <cellStyle name="Porcentaje 3 3" xfId="551"/>
    <cellStyle name="Porcentaje 3 4" xfId="552"/>
    <cellStyle name="Porcentaje 3 5" xfId="553"/>
    <cellStyle name="Porcentual 2" xfId="554"/>
    <cellStyle name="Porcentual 2 2" xfId="555"/>
    <cellStyle name="Salida 2" xfId="556"/>
    <cellStyle name="Salida 2 2" xfId="557"/>
    <cellStyle name="Salida 3" xfId="558"/>
    <cellStyle name="Salida 4" xfId="559"/>
    <cellStyle name="Texto de advertencia 2" xfId="560"/>
    <cellStyle name="Texto de advertencia 3" xfId="561"/>
    <cellStyle name="Texto explicativo 2" xfId="562"/>
    <cellStyle name="Texto explicativo 3" xfId="563"/>
    <cellStyle name="Título 1 2" xfId="564"/>
    <cellStyle name="Título 2 2" xfId="565"/>
    <cellStyle name="Título 2 3" xfId="566"/>
    <cellStyle name="Título 3 2" xfId="567"/>
    <cellStyle name="Título 3 3" xfId="568"/>
    <cellStyle name="Título 4" xfId="569"/>
    <cellStyle name="Título 5" xfId="570"/>
    <cellStyle name="Total 2" xfId="571"/>
    <cellStyle name="Total 3" xfId="572"/>
    <cellStyle name="Total 4" xfId="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=""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>
        <row r="12">
          <cell r="B12">
            <v>375609</v>
          </cell>
          <cell r="C12">
            <v>0</v>
          </cell>
          <cell r="F12">
            <v>35050344</v>
          </cell>
          <cell r="G12">
            <v>10723361</v>
          </cell>
        </row>
        <row r="13">
          <cell r="B13">
            <v>0</v>
          </cell>
          <cell r="C13">
            <v>0</v>
          </cell>
          <cell r="F13">
            <v>20641006</v>
          </cell>
          <cell r="G13">
            <v>9742748</v>
          </cell>
        </row>
        <row r="14">
          <cell r="B14">
            <v>323881916</v>
          </cell>
          <cell r="C14">
            <v>132344576</v>
          </cell>
          <cell r="F14">
            <v>0</v>
          </cell>
          <cell r="G14">
            <v>8847555</v>
          </cell>
        </row>
        <row r="15">
          <cell r="B15">
            <v>553984484</v>
          </cell>
          <cell r="C15">
            <v>173892425</v>
          </cell>
          <cell r="F15">
            <v>0</v>
          </cell>
          <cell r="G15">
            <v>0</v>
          </cell>
        </row>
        <row r="16">
          <cell r="B16">
            <v>114041164</v>
          </cell>
          <cell r="C16">
            <v>125360101</v>
          </cell>
          <cell r="F16">
            <v>4618445</v>
          </cell>
          <cell r="G16">
            <v>299452</v>
          </cell>
        </row>
        <row r="17">
          <cell r="B17">
            <v>1812386</v>
          </cell>
          <cell r="C17">
            <v>1764150</v>
          </cell>
          <cell r="F17">
            <v>266545160</v>
          </cell>
          <cell r="G17">
            <v>258323475</v>
          </cell>
        </row>
        <row r="18">
          <cell r="B18">
            <v>226</v>
          </cell>
          <cell r="C18">
            <v>23106</v>
          </cell>
          <cell r="F18">
            <v>517104</v>
          </cell>
          <cell r="G18">
            <v>108029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1">
          <cell r="B21">
            <v>41999526</v>
          </cell>
          <cell r="C21">
            <v>14303669</v>
          </cell>
        </row>
        <row r="22">
          <cell r="B22">
            <v>1373383</v>
          </cell>
          <cell r="C22">
            <v>119857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134109</v>
          </cell>
          <cell r="C24">
            <v>5627</v>
          </cell>
          <cell r="F24">
            <v>0</v>
          </cell>
          <cell r="G24">
            <v>0</v>
          </cell>
        </row>
        <row r="25">
          <cell r="B25">
            <v>408504</v>
          </cell>
          <cell r="C25">
            <v>931851</v>
          </cell>
        </row>
        <row r="26">
          <cell r="B26">
            <v>0</v>
          </cell>
          <cell r="C26">
            <v>0</v>
          </cell>
        </row>
        <row r="27">
          <cell r="F27">
            <v>0</v>
          </cell>
          <cell r="G27">
            <v>0</v>
          </cell>
        </row>
        <row r="28">
          <cell r="B28">
            <v>1233996</v>
          </cell>
          <cell r="C28">
            <v>0</v>
          </cell>
        </row>
        <row r="29">
          <cell r="B29">
            <v>7261299</v>
          </cell>
          <cell r="C29">
            <v>0</v>
          </cell>
          <cell r="F29">
            <v>0</v>
          </cell>
          <cell r="G29">
            <v>0</v>
          </cell>
        </row>
        <row r="30">
          <cell r="B30">
            <v>7680128</v>
          </cell>
          <cell r="C30">
            <v>7680128</v>
          </cell>
          <cell r="F30">
            <v>0</v>
          </cell>
          <cell r="G30">
            <v>0</v>
          </cell>
        </row>
        <row r="31">
          <cell r="B31">
            <v>32976197</v>
          </cell>
          <cell r="C31">
            <v>0</v>
          </cell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B33">
            <v>679510</v>
          </cell>
          <cell r="C33">
            <v>679510</v>
          </cell>
          <cell r="F33">
            <v>834531</v>
          </cell>
          <cell r="G33">
            <v>0</v>
          </cell>
        </row>
        <row r="34">
          <cell r="B34">
            <v>0</v>
          </cell>
          <cell r="C34">
            <v>0</v>
          </cell>
          <cell r="F34">
            <v>0</v>
          </cell>
          <cell r="G34">
            <v>0</v>
          </cell>
        </row>
        <row r="36">
          <cell r="F36">
            <v>935807</v>
          </cell>
          <cell r="G36">
            <v>785141</v>
          </cell>
        </row>
        <row r="37">
          <cell r="F37">
            <v>0</v>
          </cell>
          <cell r="G37">
            <v>0</v>
          </cell>
        </row>
        <row r="39">
          <cell r="F39">
            <v>4474115</v>
          </cell>
          <cell r="G39">
            <v>1831709</v>
          </cell>
        </row>
        <row r="40">
          <cell r="F40">
            <v>0</v>
          </cell>
          <cell r="G40">
            <v>0</v>
          </cell>
        </row>
        <row r="41">
          <cell r="F41">
            <v>727591</v>
          </cell>
          <cell r="G41">
            <v>317892</v>
          </cell>
        </row>
        <row r="46">
          <cell r="B46">
            <v>59996544</v>
          </cell>
          <cell r="C46">
            <v>55201479</v>
          </cell>
        </row>
        <row r="47">
          <cell r="F47">
            <v>1302306</v>
          </cell>
          <cell r="G47">
            <v>1718363</v>
          </cell>
        </row>
        <row r="50">
          <cell r="F50">
            <v>0</v>
          </cell>
          <cell r="G50">
            <v>0</v>
          </cell>
        </row>
        <row r="51">
          <cell r="B51">
            <v>100734790</v>
          </cell>
          <cell r="C51">
            <v>100683082</v>
          </cell>
        </row>
        <row r="52">
          <cell r="F52">
            <v>0</v>
          </cell>
          <cell r="G52">
            <v>0</v>
          </cell>
        </row>
        <row r="55">
          <cell r="F55">
            <v>1401061648</v>
          </cell>
          <cell r="G55">
            <v>1600693595</v>
          </cell>
        </row>
        <row r="57">
          <cell r="B57">
            <v>2392652002</v>
          </cell>
          <cell r="C57">
            <v>2216104076</v>
          </cell>
          <cell r="F57">
            <v>22719</v>
          </cell>
          <cell r="G57">
            <v>22719</v>
          </cell>
        </row>
        <row r="64">
          <cell r="B64">
            <v>1327638247</v>
          </cell>
          <cell r="C64">
            <v>1278761477</v>
          </cell>
          <cell r="F64">
            <v>2409425</v>
          </cell>
          <cell r="G64">
            <v>2409425</v>
          </cell>
        </row>
        <row r="73">
          <cell r="B73">
            <v>121539176</v>
          </cell>
          <cell r="C73">
            <v>118627819</v>
          </cell>
        </row>
        <row r="75">
          <cell r="F75">
            <v>0</v>
          </cell>
          <cell r="G75">
            <v>0</v>
          </cell>
        </row>
        <row r="77">
          <cell r="F77">
            <v>73954377</v>
          </cell>
          <cell r="G77">
            <v>73954377</v>
          </cell>
        </row>
        <row r="79">
          <cell r="B79">
            <v>-71452114</v>
          </cell>
          <cell r="C79">
            <v>-74451662</v>
          </cell>
          <cell r="F79">
            <v>0</v>
          </cell>
          <cell r="G79">
            <v>0</v>
          </cell>
        </row>
        <row r="83">
          <cell r="B83">
            <v>405758155</v>
          </cell>
          <cell r="C83">
            <v>463938270</v>
          </cell>
          <cell r="F83">
            <v>488268144</v>
          </cell>
          <cell r="G83">
            <v>26265318</v>
          </cell>
        </row>
        <row r="85">
          <cell r="F85">
            <v>2639504787</v>
          </cell>
          <cell r="G85">
            <v>2272291290</v>
          </cell>
        </row>
        <row r="87">
          <cell r="F87">
            <v>487881913</v>
          </cell>
          <cell r="G87">
            <v>353402028</v>
          </cell>
        </row>
        <row r="89">
          <cell r="B89">
            <v>0</v>
          </cell>
          <cell r="C89">
            <v>0</v>
          </cell>
        </row>
        <row r="91">
          <cell r="B91">
            <v>4319617</v>
          </cell>
          <cell r="C91">
            <v>6046368</v>
          </cell>
          <cell r="F91">
            <v>0</v>
          </cell>
          <cell r="G91">
            <v>0</v>
          </cell>
        </row>
        <row r="94">
          <cell r="F94">
            <v>279432</v>
          </cell>
          <cell r="G94">
            <v>279432</v>
          </cell>
        </row>
        <row r="98">
          <cell r="F98">
            <v>0</v>
          </cell>
          <cell r="G98">
            <v>0</v>
          </cell>
        </row>
        <row r="100">
          <cell r="F100">
            <v>0</v>
          </cell>
          <cell r="G10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123"/>
  <sheetViews>
    <sheetView showGridLines="0" tabSelected="1" zoomScale="93" zoomScaleNormal="93" workbookViewId="0">
      <selection activeCell="A2" sqref="A2:L105"/>
    </sheetView>
  </sheetViews>
  <sheetFormatPr baseColWidth="10" defaultRowHeight="1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6"/>
  </cols>
  <sheetData>
    <row r="1" spans="1:9" s="3" customFormat="1" ht="3" customHeight="1">
      <c r="A1" s="1"/>
      <c r="B1" s="2"/>
      <c r="C1" s="2"/>
      <c r="D1" s="1"/>
      <c r="E1" s="1"/>
      <c r="F1" s="2"/>
      <c r="G1" s="2"/>
    </row>
    <row r="2" spans="1:9" s="3" customFormat="1" ht="12.75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36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>
      <c r="A8" s="5"/>
      <c r="B8" s="13"/>
      <c r="C8" s="13"/>
      <c r="F8" s="13"/>
      <c r="G8" s="13"/>
    </row>
    <row r="9" spans="1:9" s="17" customFormat="1" ht="13.5" thickBot="1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>
      <c r="A11" s="20" t="s">
        <v>12</v>
      </c>
      <c r="B11" s="21">
        <f>SUM(B12:B18)</f>
        <v>994095785</v>
      </c>
      <c r="C11" s="21">
        <f>SUM(C12:C18)</f>
        <v>433384358</v>
      </c>
      <c r="D11" s="22"/>
      <c r="E11" s="20" t="s">
        <v>13</v>
      </c>
      <c r="F11" s="21">
        <f>SUM(F12:F20)</f>
        <v>327372059</v>
      </c>
      <c r="G11" s="21">
        <f>SUM(G12:G20)</f>
        <v>288044620</v>
      </c>
    </row>
    <row r="12" spans="1:9" s="17" customFormat="1" ht="12.75">
      <c r="A12" s="17" t="s">
        <v>14</v>
      </c>
      <c r="B12" s="23">
        <f>SUM('[1]ESF (cuentas)'!B12)</f>
        <v>375609</v>
      </c>
      <c r="C12" s="23">
        <f>SUM('[1]ESF (cuentas)'!C12)</f>
        <v>0</v>
      </c>
      <c r="D12" s="24"/>
      <c r="E12" s="17" t="s">
        <v>15</v>
      </c>
      <c r="F12" s="23">
        <f>SUM('[1]ESF (cuentas)'!F12)</f>
        <v>35050344</v>
      </c>
      <c r="G12" s="23">
        <f>SUM('[1]ESF (cuentas)'!G12)</f>
        <v>10723361</v>
      </c>
    </row>
    <row r="13" spans="1:9" s="17" customFormat="1" ht="12.75">
      <c r="A13" s="17" t="s">
        <v>16</v>
      </c>
      <c r="B13" s="23">
        <f>SUM('[1]ESF (cuentas)'!B13)</f>
        <v>0</v>
      </c>
      <c r="C13" s="23">
        <f>SUM('[1]ESF (cuentas)'!C13)</f>
        <v>0</v>
      </c>
      <c r="D13" s="24"/>
      <c r="E13" s="17" t="s">
        <v>17</v>
      </c>
      <c r="F13" s="23">
        <f>SUM('[1]ESF (cuentas)'!F13)</f>
        <v>20641006</v>
      </c>
      <c r="G13" s="23">
        <f>SUM('[1]ESF (cuentas)'!G13)</f>
        <v>9742748</v>
      </c>
    </row>
    <row r="14" spans="1:9" s="17" customFormat="1" ht="12.75">
      <c r="A14" s="17" t="s">
        <v>18</v>
      </c>
      <c r="B14" s="23">
        <f>SUM('[1]ESF (cuentas)'!B14)</f>
        <v>323881916</v>
      </c>
      <c r="C14" s="23">
        <f>SUM('[1]ESF (cuentas)'!C14)</f>
        <v>132344576</v>
      </c>
      <c r="D14" s="24"/>
      <c r="E14" s="17" t="s">
        <v>19</v>
      </c>
      <c r="F14" s="23">
        <f>SUM('[1]ESF (cuentas)'!F14)</f>
        <v>0</v>
      </c>
      <c r="G14" s="23">
        <f>SUM('[1]ESF (cuentas)'!G14)</f>
        <v>8847555</v>
      </c>
    </row>
    <row r="15" spans="1:9" s="17" customFormat="1" ht="12.75">
      <c r="A15" s="17" t="s">
        <v>20</v>
      </c>
      <c r="B15" s="23">
        <f>SUM('[1]ESF (cuentas)'!B15)</f>
        <v>553984484</v>
      </c>
      <c r="C15" s="23">
        <f>SUM('[1]ESF (cuentas)'!C15)</f>
        <v>173892425</v>
      </c>
      <c r="D15" s="24"/>
      <c r="E15" s="17" t="s">
        <v>21</v>
      </c>
      <c r="F15" s="23">
        <f>SUM('[1]ESF (cuentas)'!F15)</f>
        <v>0</v>
      </c>
      <c r="G15" s="23">
        <f>SUM('[1]ESF (cuentas)'!G15)</f>
        <v>0</v>
      </c>
    </row>
    <row r="16" spans="1:9" s="17" customFormat="1" ht="12.75">
      <c r="A16" s="17" t="s">
        <v>22</v>
      </c>
      <c r="B16" s="23">
        <f>SUM('[1]ESF (cuentas)'!B16)</f>
        <v>114041164</v>
      </c>
      <c r="C16" s="23">
        <f>SUM('[1]ESF (cuentas)'!C16)</f>
        <v>125360101</v>
      </c>
      <c r="D16" s="24"/>
      <c r="E16" s="17" t="s">
        <v>23</v>
      </c>
      <c r="F16" s="23">
        <f>SUM('[1]ESF (cuentas)'!F16)</f>
        <v>4618445</v>
      </c>
      <c r="G16" s="23">
        <f>SUM('[1]ESF (cuentas)'!G16)</f>
        <v>299452</v>
      </c>
    </row>
    <row r="17" spans="1:7" s="17" customFormat="1" ht="25.5">
      <c r="A17" s="17" t="s">
        <v>24</v>
      </c>
      <c r="B17" s="23">
        <f>SUM('[1]ESF (cuentas)'!B17)</f>
        <v>1812386</v>
      </c>
      <c r="C17" s="23">
        <f>SUM('[1]ESF (cuentas)'!C17)</f>
        <v>1764150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>
      <c r="A18" s="17" t="s">
        <v>26</v>
      </c>
      <c r="B18" s="23">
        <f>SUM('[1]ESF (cuentas)'!B18)</f>
        <v>226</v>
      </c>
      <c r="C18" s="23">
        <f>SUM('[1]ESF (cuentas)'!C18)</f>
        <v>23106</v>
      </c>
      <c r="D18" s="24"/>
      <c r="E18" s="17" t="s">
        <v>27</v>
      </c>
      <c r="F18" s="23">
        <f>SUM('[1]ESF (cuentas)'!F17)</f>
        <v>266545160</v>
      </c>
      <c r="G18" s="23">
        <f>SUM('[1]ESF (cuentas)'!G17)</f>
        <v>258323475</v>
      </c>
    </row>
    <row r="19" spans="1:7" s="17" customFormat="1" ht="12.75">
      <c r="A19" s="20" t="s">
        <v>28</v>
      </c>
      <c r="B19" s="21">
        <f>SUM(B20:B26)</f>
        <v>43915522</v>
      </c>
      <c r="C19" s="21">
        <f>SUM(C20:C26)</f>
        <v>15361004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>
      <c r="A20" s="17" t="s">
        <v>30</v>
      </c>
      <c r="B20" s="23">
        <f>SUM('[1]ESF (cuentas)'!B20)</f>
        <v>0</v>
      </c>
      <c r="C20" s="23">
        <f>SUM('[1]ESF (cuentas)'!C20)</f>
        <v>0</v>
      </c>
      <c r="D20" s="24"/>
      <c r="E20" s="17" t="s">
        <v>31</v>
      </c>
      <c r="F20" s="23">
        <f>SUM('[1]ESF (cuentas)'!F18)</f>
        <v>517104</v>
      </c>
      <c r="G20" s="23">
        <f>SUM('[1]ESF (cuentas)'!G18)</f>
        <v>108029</v>
      </c>
    </row>
    <row r="21" spans="1:7" s="17" customFormat="1" ht="12.75">
      <c r="A21" s="17" t="s">
        <v>32</v>
      </c>
      <c r="B21" s="23">
        <f>SUM('[1]ESF (cuentas)'!B21)</f>
        <v>41999526</v>
      </c>
      <c r="C21" s="23">
        <f>SUM('[1]ESF (cuentas)'!C21)</f>
        <v>14303669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>
      <c r="A22" s="17" t="s">
        <v>34</v>
      </c>
      <c r="B22" s="23">
        <f>SUM('[1]ESF (cuentas)'!B22)</f>
        <v>1373383</v>
      </c>
      <c r="C22" s="23">
        <f>SUM('[1]ESF (cuentas)'!C22)</f>
        <v>119857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>
      <c r="A23" s="17" t="s">
        <v>36</v>
      </c>
      <c r="B23" s="23">
        <f>SUM('[1]ESF (cuentas)'!B23)</f>
        <v>0</v>
      </c>
      <c r="C23" s="23">
        <f>SUM('[1]ESF (cuentas)'!C23)</f>
        <v>0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>
      <c r="A24" s="17" t="s">
        <v>38</v>
      </c>
      <c r="B24" s="23">
        <f>SUM('[1]ESF (cuentas)'!B24)</f>
        <v>134109</v>
      </c>
      <c r="C24" s="23">
        <f>SUM('[1]ESF (cuentas)'!C24)</f>
        <v>5627</v>
      </c>
      <c r="D24" s="24"/>
      <c r="E24" s="17" t="s">
        <v>39</v>
      </c>
      <c r="F24" s="23">
        <f>SUM('[1]ESF (cuentas)'!F20)</f>
        <v>0</v>
      </c>
      <c r="G24" s="23">
        <f>SUM('[1]ESF (cuentas)'!G20)</f>
        <v>0</v>
      </c>
    </row>
    <row r="25" spans="1:7" s="17" customFormat="1" ht="12.75">
      <c r="A25" s="17" t="s">
        <v>40</v>
      </c>
      <c r="B25" s="23">
        <f>SUM('[1]ESF (cuentas)'!B25)</f>
        <v>408504</v>
      </c>
      <c r="C25" s="23">
        <f>SUM('[1]ESF (cuentas)'!C25)</f>
        <v>931851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>
      <c r="A26" s="17" t="s">
        <v>42</v>
      </c>
      <c r="B26" s="23">
        <f>SUM('[1]ESF (cuentas)'!B26)</f>
        <v>0</v>
      </c>
      <c r="C26" s="23">
        <f>SUM('[1]ESF (cuentas)'!C26)</f>
        <v>0</v>
      </c>
      <c r="D26" s="24"/>
      <c r="E26" s="17" t="s">
        <v>43</v>
      </c>
      <c r="F26" s="23">
        <f>SUM('[1]ESF (cuentas)'!F22)</f>
        <v>0</v>
      </c>
      <c r="G26" s="23">
        <f>SUM('[1]ESF (cuentas)'!G22)</f>
        <v>0</v>
      </c>
    </row>
    <row r="27" spans="1:7" s="17" customFormat="1" ht="12.75">
      <c r="A27" s="20" t="s">
        <v>44</v>
      </c>
      <c r="B27" s="21">
        <f>SUM(B28:B32)</f>
        <v>49151620</v>
      </c>
      <c r="C27" s="21">
        <f>SUM(C28:C32)</f>
        <v>7680128</v>
      </c>
      <c r="D27" s="22"/>
      <c r="E27" s="17" t="s">
        <v>45</v>
      </c>
      <c r="F27" s="23">
        <f>SUM('[1]ESF (cuentas)'!F23)</f>
        <v>0</v>
      </c>
      <c r="G27" s="23">
        <f>SUM('[1]ESF (cuentas)'!G23)</f>
        <v>0</v>
      </c>
    </row>
    <row r="28" spans="1:7" s="17" customFormat="1" ht="25.5">
      <c r="A28" s="17" t="s">
        <v>46</v>
      </c>
      <c r="B28" s="23">
        <f>SUM('[1]ESF (cuentas)'!B28)</f>
        <v>1233996</v>
      </c>
      <c r="C28" s="23">
        <f>SUM('[1]ESF (cuentas)'!C28)</f>
        <v>0</v>
      </c>
      <c r="D28" s="24"/>
      <c r="E28" s="20" t="s">
        <v>47</v>
      </c>
      <c r="F28" s="21">
        <f>SUM('[1]ESF (cuentas)'!F24)</f>
        <v>0</v>
      </c>
      <c r="G28" s="21">
        <f>SUM('[1]ESF (cuentas)'!G24)</f>
        <v>0</v>
      </c>
    </row>
    <row r="29" spans="1:7" s="17" customFormat="1" ht="25.5">
      <c r="A29" s="17" t="s">
        <v>48</v>
      </c>
      <c r="B29" s="23">
        <f>SUM('[1]ESF (cuentas)'!B29)</f>
        <v>7261299</v>
      </c>
      <c r="C29" s="23">
        <f>SUM('[1]ESF (cuentas)'!C29)</f>
        <v>0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>
      <c r="A30" s="17" t="s">
        <v>50</v>
      </c>
      <c r="B30" s="23">
        <f>SUM('[1]ESF (cuentas)'!B30)</f>
        <v>7680128</v>
      </c>
      <c r="C30" s="23">
        <f>SUM('[1]ESF (cuentas)'!C30)</f>
        <v>7680128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>
      <c r="A31" s="17" t="s">
        <v>52</v>
      </c>
      <c r="B31" s="23">
        <f>SUM('[1]ESF (cuentas)'!B31)</f>
        <v>32976197</v>
      </c>
      <c r="C31" s="23">
        <f>SUM('[1]ESF (cuentas)'!C31)</f>
        <v>0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f>SUM('[1]ESF (cuentas)'!F27)</f>
        <v>0</v>
      </c>
      <c r="G32" s="23">
        <f>SUM('[1]ESF (cuentas)'!G27)</f>
        <v>0</v>
      </c>
    </row>
    <row r="33" spans="1:7" s="17" customFormat="1" ht="25.5">
      <c r="A33" s="20" t="s">
        <v>56</v>
      </c>
      <c r="B33" s="21">
        <f>SUM(B34:B38)</f>
        <v>679510</v>
      </c>
      <c r="C33" s="21">
        <f>SUM(C34:C38)</f>
        <v>679510</v>
      </c>
      <c r="D33" s="24"/>
      <c r="E33" s="20" t="s">
        <v>57</v>
      </c>
      <c r="F33" s="21">
        <f>SUM(F34:F39)</f>
        <v>834531</v>
      </c>
      <c r="G33" s="21">
        <f>SUM(G34:G39)</f>
        <v>0</v>
      </c>
    </row>
    <row r="34" spans="1:7" s="17" customFormat="1" ht="12.75">
      <c r="A34" s="17" t="s">
        <v>58</v>
      </c>
      <c r="B34" s="23">
        <v>0</v>
      </c>
      <c r="C34" s="23">
        <v>0</v>
      </c>
      <c r="D34" s="24"/>
      <c r="E34" s="17" t="s">
        <v>59</v>
      </c>
      <c r="F34" s="23">
        <f>SUM('[1]ESF (cuentas)'!F29)</f>
        <v>0</v>
      </c>
      <c r="G34" s="23">
        <f>SUM('[1]ESF (cuentas)'!G29)</f>
        <v>0</v>
      </c>
    </row>
    <row r="35" spans="1:7" s="17" customFormat="1" ht="12.7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f>SUM('[1]ESF (cuentas)'!F30)</f>
        <v>0</v>
      </c>
      <c r="G35" s="23">
        <f>SUM('[1]ESF (cuentas)'!G30)</f>
        <v>0</v>
      </c>
    </row>
    <row r="36" spans="1:7" s="17" customFormat="1" ht="12.75">
      <c r="A36" s="17" t="s">
        <v>62</v>
      </c>
      <c r="B36" s="23">
        <v>0</v>
      </c>
      <c r="C36" s="23">
        <v>0</v>
      </c>
      <c r="D36" s="22"/>
      <c r="E36" s="17" t="s">
        <v>63</v>
      </c>
      <c r="F36" s="23">
        <f>SUM('[1]ESF (cuentas)'!F31)</f>
        <v>0</v>
      </c>
      <c r="G36" s="23">
        <f>SUM('[1]ESF (cuentas)'!G31)</f>
        <v>0</v>
      </c>
    </row>
    <row r="37" spans="1:7" s="17" customFormat="1" ht="12.75" customHeight="1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f>SUM('[1]ESF (cuentas)'!F32)</f>
        <v>0</v>
      </c>
      <c r="G37" s="23">
        <f>SUM('[1]ESF (cuentas)'!G32)</f>
        <v>0</v>
      </c>
    </row>
    <row r="38" spans="1:7" s="17" customFormat="1" ht="12.75" customHeight="1">
      <c r="A38" s="17" t="s">
        <v>66</v>
      </c>
      <c r="B38" s="23">
        <f>SUM('[1]ESF (cuentas)'!B33)</f>
        <v>679510</v>
      </c>
      <c r="C38" s="23">
        <f>SUM('[1]ESF (cuentas)'!C33)</f>
        <v>679510</v>
      </c>
      <c r="D38" s="24"/>
      <c r="E38" s="17" t="s">
        <v>67</v>
      </c>
      <c r="F38" s="23">
        <f>SUM('[1]ESF (cuentas)'!F33)</f>
        <v>834531</v>
      </c>
      <c r="G38" s="23">
        <f>SUM('[1]ESF (cuentas)'!G33)</f>
        <v>0</v>
      </c>
    </row>
    <row r="39" spans="1:7" s="17" customFormat="1" ht="12.75">
      <c r="A39" s="20" t="s">
        <v>68</v>
      </c>
      <c r="B39" s="21">
        <f>SUM('[1]ESF (cuentas)'!B34)</f>
        <v>0</v>
      </c>
      <c r="C39" s="21">
        <f>SUM('[1]ESF (cuentas)'!C34)</f>
        <v>0</v>
      </c>
      <c r="D39" s="22"/>
      <c r="E39" s="17" t="s">
        <v>69</v>
      </c>
      <c r="F39" s="23">
        <f>SUM('[1]ESF (cuentas)'!F34)</f>
        <v>0</v>
      </c>
      <c r="G39" s="23">
        <f>SUM('[1]ESF (cuentas)'!G34)</f>
        <v>0</v>
      </c>
    </row>
    <row r="40" spans="1:7" s="17" customFormat="1" ht="12.7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935807</v>
      </c>
      <c r="G40" s="21">
        <f>SUM(G41:G43)</f>
        <v>785141</v>
      </c>
    </row>
    <row r="41" spans="1:7" s="17" customFormat="1" ht="25.5">
      <c r="A41" s="17" t="s">
        <v>72</v>
      </c>
      <c r="B41" s="23">
        <v>0</v>
      </c>
      <c r="C41" s="23">
        <v>0</v>
      </c>
      <c r="D41" s="22"/>
      <c r="E41" s="17" t="s">
        <v>73</v>
      </c>
      <c r="F41" s="23">
        <f>SUM('[1]ESF (cuentas)'!F36)</f>
        <v>935807</v>
      </c>
      <c r="G41" s="23">
        <f>SUM('[1]ESF (cuentas)'!G36)</f>
        <v>785141</v>
      </c>
    </row>
    <row r="42" spans="1:7" s="17" customFormat="1" ht="12.7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f>SUM('[1]ESF (cuentas)'!F37)</f>
        <v>0</v>
      </c>
      <c r="G42" s="23">
        <f>SUM('[1]ESF (cuentas)'!G37)</f>
        <v>0</v>
      </c>
    </row>
    <row r="43" spans="1:7" s="17" customFormat="1" ht="12.7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>
      <c r="A44" s="17" t="s">
        <v>78</v>
      </c>
      <c r="B44" s="23">
        <v>0</v>
      </c>
      <c r="C44" s="23">
        <v>0</v>
      </c>
      <c r="E44" s="20" t="s">
        <v>79</v>
      </c>
      <c r="F44" s="21">
        <f>SUM(F45:F47)</f>
        <v>5201706</v>
      </c>
      <c r="G44" s="21">
        <f>SUM(G45:G47)</f>
        <v>2149601</v>
      </c>
    </row>
    <row r="45" spans="1:7" s="17" customFormat="1" ht="12.7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f>SUM('[1]ESF (cuentas)'!F39)</f>
        <v>4474115</v>
      </c>
      <c r="G45" s="23">
        <f>SUM('[1]ESF (cuentas)'!G39)</f>
        <v>1831709</v>
      </c>
    </row>
    <row r="46" spans="1:7" s="17" customFormat="1" ht="25.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f>SUM('[1]ESF (cuentas)'!F40)</f>
        <v>0</v>
      </c>
      <c r="G46" s="23">
        <f>SUM('[1]ESF (cuentas)'!G40)</f>
        <v>0</v>
      </c>
    </row>
    <row r="47" spans="1:7" s="17" customFormat="1" ht="12.75">
      <c r="A47" s="17" t="s">
        <v>84</v>
      </c>
      <c r="B47" s="23">
        <v>0</v>
      </c>
      <c r="C47" s="23">
        <v>0</v>
      </c>
      <c r="D47" s="22"/>
      <c r="E47" s="17" t="s">
        <v>85</v>
      </c>
      <c r="F47" s="23">
        <f>SUM('[1]ESF (cuentas)'!F41)</f>
        <v>727591</v>
      </c>
      <c r="G47" s="23">
        <f>SUM('[1]ESF (cuentas)'!G41)</f>
        <v>317892</v>
      </c>
    </row>
    <row r="48" spans="1:7" s="17" customFormat="1" ht="12.75">
      <c r="A48" s="20"/>
      <c r="B48" s="25"/>
      <c r="C48" s="25"/>
      <c r="D48" s="22"/>
      <c r="F48" s="26"/>
      <c r="G48" s="26"/>
    </row>
    <row r="49" spans="1:7" s="17" customFormat="1" ht="12.75">
      <c r="A49" s="20" t="s">
        <v>86</v>
      </c>
      <c r="B49" s="21">
        <f>SUM(B11+B19+B27+B33+B39+B40+B43)</f>
        <v>1087842437</v>
      </c>
      <c r="C49" s="21">
        <f>SUM(C11+C19+C27+C33+C39+C40+C43)</f>
        <v>457105000</v>
      </c>
      <c r="D49" s="24"/>
      <c r="E49" s="20" t="s">
        <v>87</v>
      </c>
      <c r="F49" s="21">
        <f>SUM(F44+F40+F33+F29+F28+F25+F21+F11)</f>
        <v>334344103</v>
      </c>
      <c r="G49" s="21">
        <f>SUM(G44+G40+G33+G29+G28+G25+G21+G11)</f>
        <v>290979362</v>
      </c>
    </row>
    <row r="50" spans="1:7" s="17" customFormat="1" ht="13.5" thickBot="1">
      <c r="A50" s="20"/>
      <c r="B50" s="27"/>
      <c r="C50" s="27"/>
      <c r="D50" s="24"/>
      <c r="E50" s="20"/>
      <c r="F50" s="27"/>
      <c r="G50" s="27"/>
    </row>
    <row r="51" spans="1:7" s="17" customFormat="1" ht="13.5" thickTop="1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>
      <c r="B52" s="25"/>
      <c r="C52" s="25"/>
      <c r="D52" s="24"/>
      <c r="F52" s="25"/>
      <c r="G52" s="25"/>
    </row>
    <row r="53" spans="1:7" s="17" customFormat="1" ht="12.75">
      <c r="A53" s="20" t="s">
        <v>90</v>
      </c>
      <c r="B53" s="21">
        <f>SUM('[1]ESF (cuentas)'!B46)</f>
        <v>59996544</v>
      </c>
      <c r="C53" s="21">
        <f>SUM('[1]ESF (cuentas)'!C46)</f>
        <v>55201479</v>
      </c>
      <c r="D53" s="24"/>
      <c r="E53" s="20" t="s">
        <v>91</v>
      </c>
      <c r="F53" s="21">
        <f>SUM('[1]ESF (cuentas)'!F47)</f>
        <v>1302306</v>
      </c>
      <c r="G53" s="21">
        <f>SUM('[1]ESF (cuentas)'!G47)</f>
        <v>1718363</v>
      </c>
    </row>
    <row r="54" spans="1:7" s="17" customFormat="1" ht="5.0999999999999996" customHeight="1">
      <c r="A54" s="20"/>
      <c r="B54" s="21"/>
      <c r="C54" s="21"/>
      <c r="D54" s="24"/>
      <c r="E54" s="20"/>
      <c r="F54" s="21"/>
      <c r="G54" s="21"/>
    </row>
    <row r="55" spans="1:7" s="17" customFormat="1" ht="12.75">
      <c r="A55" s="20" t="s">
        <v>92</v>
      </c>
      <c r="B55" s="21">
        <f>SUM('[1]ESF (cuentas)'!B51)</f>
        <v>100734790</v>
      </c>
      <c r="C55" s="21">
        <f>SUM('[1]ESF (cuentas)'!C51)</f>
        <v>100683082</v>
      </c>
      <c r="D55" s="24"/>
      <c r="E55" s="20" t="s">
        <v>93</v>
      </c>
      <c r="F55" s="21">
        <f>SUM('[1]ESF (cuentas)'!F50)</f>
        <v>0</v>
      </c>
      <c r="G55" s="21">
        <f>SUM('[1]ESF (cuentas)'!G50)</f>
        <v>0</v>
      </c>
    </row>
    <row r="56" spans="1:7" s="17" customFormat="1" ht="5.0999999999999996" customHeight="1">
      <c r="A56" s="20"/>
      <c r="B56" s="21"/>
      <c r="C56" s="21"/>
      <c r="D56" s="22"/>
      <c r="E56" s="20"/>
      <c r="F56" s="21"/>
      <c r="G56" s="21"/>
    </row>
    <row r="57" spans="1:7" s="17" customFormat="1" ht="12.75">
      <c r="A57" s="20" t="s">
        <v>94</v>
      </c>
      <c r="B57" s="21">
        <f>SUM('[1]ESF (cuentas)'!B57)</f>
        <v>2392652002</v>
      </c>
      <c r="C57" s="21">
        <f>SUM('[1]ESF (cuentas)'!C57)</f>
        <v>2216104076</v>
      </c>
      <c r="D57" s="24"/>
      <c r="E57" s="20" t="s">
        <v>95</v>
      </c>
      <c r="F57" s="21">
        <f>SUM('[1]ESF (cuentas)'!F52)</f>
        <v>0</v>
      </c>
      <c r="G57" s="21">
        <f>SUM('[1]ESF (cuentas)'!G52)</f>
        <v>0</v>
      </c>
    </row>
    <row r="58" spans="1:7" s="17" customFormat="1" ht="5.0999999999999996" customHeight="1">
      <c r="A58" s="20"/>
      <c r="B58" s="21"/>
      <c r="C58" s="21"/>
      <c r="D58" s="24"/>
      <c r="E58" s="20"/>
      <c r="F58" s="21"/>
      <c r="G58" s="21"/>
    </row>
    <row r="59" spans="1:7" s="17" customFormat="1" ht="12.75">
      <c r="A59" s="20" t="s">
        <v>96</v>
      </c>
      <c r="B59" s="21">
        <f>SUM('[1]ESF (cuentas)'!B64)</f>
        <v>1327638247</v>
      </c>
      <c r="C59" s="21">
        <f>SUM('[1]ESF (cuentas)'!C64)</f>
        <v>1278761477</v>
      </c>
      <c r="D59" s="24"/>
      <c r="E59" s="20" t="s">
        <v>97</v>
      </c>
      <c r="F59" s="21">
        <f>SUM('[1]ESF (cuentas)'!F55)</f>
        <v>1401061648</v>
      </c>
      <c r="G59" s="21">
        <f>SUM('[1]ESF (cuentas)'!G55)</f>
        <v>1600693595</v>
      </c>
    </row>
    <row r="60" spans="1:7" s="17" customFormat="1" ht="5.0999999999999996" customHeight="1">
      <c r="A60" s="20"/>
      <c r="B60" s="21"/>
      <c r="C60" s="21"/>
      <c r="D60" s="24"/>
      <c r="E60" s="20"/>
      <c r="F60" s="21"/>
      <c r="G60" s="21"/>
    </row>
    <row r="61" spans="1:7" s="17" customFormat="1" ht="25.5">
      <c r="A61" s="20" t="s">
        <v>98</v>
      </c>
      <c r="B61" s="21">
        <f>SUM('[1]ESF (cuentas)'!B73)</f>
        <v>121539176</v>
      </c>
      <c r="C61" s="21">
        <f>SUM('[1]ESF (cuentas)'!C73)</f>
        <v>118627819</v>
      </c>
      <c r="D61" s="24"/>
      <c r="E61" s="20" t="s">
        <v>99</v>
      </c>
      <c r="F61" s="21">
        <f>SUM('[1]ESF (cuentas)'!F57)</f>
        <v>22719</v>
      </c>
      <c r="G61" s="21">
        <f>SUM('[1]ESF (cuentas)'!G57)</f>
        <v>22719</v>
      </c>
    </row>
    <row r="62" spans="1:7" s="17" customFormat="1" ht="5.0999999999999996" customHeight="1">
      <c r="A62" s="20"/>
      <c r="B62" s="21"/>
      <c r="C62" s="21"/>
      <c r="D62" s="24"/>
      <c r="E62" s="20"/>
      <c r="F62" s="21"/>
      <c r="G62" s="21"/>
    </row>
    <row r="63" spans="1:7" s="17" customFormat="1" ht="12.75">
      <c r="A63" s="20" t="s">
        <v>100</v>
      </c>
      <c r="B63" s="21">
        <f>SUM('[1]ESF (cuentas)'!B79)</f>
        <v>-71452114</v>
      </c>
      <c r="C63" s="21">
        <f>SUM('[1]ESF (cuentas)'!C79)</f>
        <v>-74451662</v>
      </c>
      <c r="D63" s="22"/>
      <c r="E63" s="20" t="s">
        <v>101</v>
      </c>
      <c r="F63" s="21">
        <f>SUM('[1]ESF (cuentas)'!F64)</f>
        <v>2409425</v>
      </c>
      <c r="G63" s="21">
        <f>SUM('[1]ESF (cuentas)'!G64)</f>
        <v>2409425</v>
      </c>
    </row>
    <row r="64" spans="1:7" s="17" customFormat="1" ht="5.0999999999999996" customHeight="1">
      <c r="A64" s="20"/>
      <c r="B64" s="21"/>
      <c r="C64" s="21"/>
      <c r="D64" s="24"/>
      <c r="F64" s="26"/>
      <c r="G64" s="26"/>
    </row>
    <row r="65" spans="1:9" s="17" customFormat="1" ht="12.75">
      <c r="A65" s="20" t="s">
        <v>102</v>
      </c>
      <c r="B65" s="21">
        <f>SUM('[1]ESF (cuentas)'!B83)</f>
        <v>405758155</v>
      </c>
      <c r="C65" s="21">
        <f>SUM('[1]ESF (cuentas)'!C83)</f>
        <v>463938270</v>
      </c>
      <c r="D65" s="24"/>
      <c r="F65" s="25"/>
      <c r="G65" s="25"/>
    </row>
    <row r="66" spans="1:9" s="17" customFormat="1" ht="5.0999999999999996" customHeight="1">
      <c r="A66" s="20"/>
      <c r="B66" s="21"/>
      <c r="C66" s="21"/>
      <c r="D66" s="24"/>
      <c r="F66" s="25"/>
      <c r="G66" s="25"/>
    </row>
    <row r="67" spans="1:9" s="17" customFormat="1" ht="12.75">
      <c r="A67" s="20" t="s">
        <v>103</v>
      </c>
      <c r="B67" s="29">
        <f>SUM('[1]ESF (cuentas)'!B89)</f>
        <v>0</v>
      </c>
      <c r="C67" s="29">
        <f>SUM('[1]ESF (cuentas)'!C89)</f>
        <v>0</v>
      </c>
      <c r="D67" s="24"/>
      <c r="F67" s="25"/>
      <c r="G67" s="25"/>
    </row>
    <row r="68" spans="1:9" s="17" customFormat="1" ht="5.0999999999999996" customHeight="1">
      <c r="B68" s="21"/>
      <c r="C68" s="21"/>
      <c r="D68" s="24"/>
      <c r="F68" s="25"/>
      <c r="G68" s="25"/>
    </row>
    <row r="69" spans="1:9" s="17" customFormat="1" ht="12.75">
      <c r="A69" s="20" t="s">
        <v>104</v>
      </c>
      <c r="B69" s="21">
        <f>SUM('[1]ESF (cuentas)'!B91)</f>
        <v>4319617</v>
      </c>
      <c r="C69" s="21">
        <f>SUM('[1]ESF (cuentas)'!C91)</f>
        <v>6046368</v>
      </c>
      <c r="D69" s="24"/>
      <c r="E69" s="20" t="s">
        <v>105</v>
      </c>
      <c r="F69" s="21">
        <f>SUM(F63+F61+F59+F57+F55+F53)</f>
        <v>1404796098</v>
      </c>
      <c r="G69" s="21">
        <f>SUM(G63+G61+G59+G57+G55+G53)</f>
        <v>1604844102</v>
      </c>
    </row>
    <row r="70" spans="1:9" s="17" customFormat="1" ht="12.75">
      <c r="B70" s="25"/>
      <c r="C70" s="25"/>
      <c r="D70" s="24"/>
      <c r="F70" s="26"/>
      <c r="G70" s="26"/>
    </row>
    <row r="71" spans="1:9" s="17" customFormat="1" ht="12.75">
      <c r="A71" s="20" t="s">
        <v>106</v>
      </c>
      <c r="B71" s="21">
        <f>SUM(B69+B65+B63+B61+B59+B57+B55+B53+B67)</f>
        <v>4341186417</v>
      </c>
      <c r="C71" s="21">
        <f>SUM(C69+C65+C63+C61+C59+C57+C55+C53+C67)</f>
        <v>4164910909</v>
      </c>
      <c r="D71" s="24"/>
      <c r="E71" s="20" t="s">
        <v>107</v>
      </c>
      <c r="F71" s="21">
        <f>SUM(F69+F49)</f>
        <v>1739140201</v>
      </c>
      <c r="G71" s="21">
        <f>SUM(G69+G49)</f>
        <v>1895823464</v>
      </c>
      <c r="I71" s="26"/>
    </row>
    <row r="72" spans="1:9" s="17" customFormat="1" ht="12.75">
      <c r="B72" s="26"/>
      <c r="C72" s="26"/>
      <c r="D72" s="24"/>
      <c r="F72" s="26"/>
      <c r="G72" s="26"/>
    </row>
    <row r="73" spans="1:9" s="17" customFormat="1" ht="12.7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>
      <c r="B74" s="25"/>
      <c r="C74" s="25"/>
      <c r="D74" s="24"/>
      <c r="F74" s="25"/>
      <c r="G74" s="25"/>
    </row>
    <row r="75" spans="1:9" s="17" customFormat="1" ht="12.75">
      <c r="B75" s="26"/>
      <c r="C75" s="26"/>
      <c r="E75" s="34" t="s">
        <v>109</v>
      </c>
      <c r="F75" s="35">
        <f>SUM(F77+F79+F81)</f>
        <v>73954377</v>
      </c>
      <c r="G75" s="35">
        <f>SUM(G77+G79+G81)</f>
        <v>73954377</v>
      </c>
    </row>
    <row r="76" spans="1:9" s="17" customFormat="1" ht="5.0999999999999996" customHeight="1">
      <c r="B76" s="26"/>
      <c r="C76" s="26"/>
      <c r="D76" s="22"/>
      <c r="E76" s="20"/>
      <c r="F76" s="25"/>
      <c r="G76" s="25"/>
    </row>
    <row r="77" spans="1:9" s="17" customFormat="1" ht="12.75">
      <c r="B77" s="25"/>
      <c r="C77" s="25"/>
      <c r="D77" s="24"/>
      <c r="E77" s="20" t="s">
        <v>110</v>
      </c>
      <c r="F77" s="21">
        <f>SUM('[1]ESF (cuentas)'!F75)</f>
        <v>0</v>
      </c>
      <c r="G77" s="21">
        <f>SUM('[1]ESF (cuentas)'!G75)</f>
        <v>0</v>
      </c>
    </row>
    <row r="78" spans="1:9" s="17" customFormat="1" ht="5.0999999999999996" customHeight="1">
      <c r="B78" s="26"/>
      <c r="C78" s="26"/>
      <c r="E78" s="20"/>
      <c r="F78" s="21"/>
      <c r="G78" s="21"/>
    </row>
    <row r="79" spans="1:9" s="17" customFormat="1" ht="12.75">
      <c r="B79" s="25"/>
      <c r="C79" s="25"/>
      <c r="D79" s="24"/>
      <c r="E79" s="20" t="s">
        <v>111</v>
      </c>
      <c r="F79" s="21">
        <f>SUM('[1]ESF (cuentas)'!F77)</f>
        <v>73954377</v>
      </c>
      <c r="G79" s="21">
        <f>SUM('[1]ESF (cuentas)'!G77)</f>
        <v>73954377</v>
      </c>
    </row>
    <row r="80" spans="1:9" s="17" customFormat="1" ht="5.0999999999999996" customHeight="1">
      <c r="B80" s="26"/>
      <c r="C80" s="26"/>
      <c r="E80" s="20"/>
      <c r="F80" s="21"/>
      <c r="G80" s="21"/>
    </row>
    <row r="81" spans="2:7" s="17" customFormat="1" ht="12.75">
      <c r="B81" s="26"/>
      <c r="C81" s="26"/>
      <c r="D81" s="24"/>
      <c r="E81" s="20" t="s">
        <v>112</v>
      </c>
      <c r="F81" s="21">
        <f>SUM('[1]ESF (cuentas)'!F79)</f>
        <v>0</v>
      </c>
      <c r="G81" s="21">
        <f>SUM('[1]ESF (cuentas)'!G79)</f>
        <v>0</v>
      </c>
    </row>
    <row r="82" spans="2:7" s="17" customFormat="1" ht="5.0999999999999996" customHeight="1">
      <c r="B82" s="25"/>
      <c r="C82" s="25"/>
      <c r="D82" s="24"/>
      <c r="F82" s="26"/>
      <c r="G82" s="26"/>
    </row>
    <row r="83" spans="2:7" s="17" customFormat="1" ht="12.75">
      <c r="B83" s="25"/>
      <c r="C83" s="25"/>
      <c r="D83" s="22"/>
      <c r="E83" s="34" t="s">
        <v>113</v>
      </c>
      <c r="F83" s="35">
        <f>SUM(F85+F87+F89+F91+F93)</f>
        <v>3615934276</v>
      </c>
      <c r="G83" s="35">
        <f>SUM(G85+G87+G89+G91+G93)</f>
        <v>2652238068</v>
      </c>
    </row>
    <row r="84" spans="2:7" s="17" customFormat="1" ht="5.0999999999999996" customHeight="1">
      <c r="B84" s="25"/>
      <c r="C84" s="25"/>
      <c r="D84" s="22"/>
      <c r="F84" s="26"/>
      <c r="G84" s="26"/>
    </row>
    <row r="85" spans="2:7" s="17" customFormat="1" ht="12.75">
      <c r="B85" s="25"/>
      <c r="C85" s="25"/>
      <c r="D85" s="24"/>
      <c r="E85" s="20" t="s">
        <v>114</v>
      </c>
      <c r="F85" s="21">
        <f>SUM('[1]ESF (cuentas)'!F83)</f>
        <v>488268144</v>
      </c>
      <c r="G85" s="21">
        <f>SUM('[1]ESF (cuentas)'!G83)</f>
        <v>26265318</v>
      </c>
    </row>
    <row r="86" spans="2:7" s="17" customFormat="1" ht="5.0999999999999996" customHeight="1">
      <c r="B86" s="26"/>
      <c r="C86" s="26"/>
      <c r="E86" s="20"/>
      <c r="F86" s="21"/>
      <c r="G86" s="21"/>
    </row>
    <row r="87" spans="2:7" s="17" customFormat="1" ht="12.75">
      <c r="B87" s="26"/>
      <c r="C87" s="26"/>
      <c r="E87" s="20" t="s">
        <v>115</v>
      </c>
      <c r="F87" s="21">
        <f>SUM('[1]ESF (cuentas)'!F85)</f>
        <v>2639504787</v>
      </c>
      <c r="G87" s="21">
        <f>SUM('[1]ESF (cuentas)'!G85)</f>
        <v>2272291290</v>
      </c>
    </row>
    <row r="88" spans="2:7" s="17" customFormat="1" ht="5.0999999999999996" customHeight="1">
      <c r="B88" s="26"/>
      <c r="C88" s="26"/>
      <c r="E88" s="20"/>
      <c r="F88" s="21"/>
      <c r="G88" s="21"/>
    </row>
    <row r="89" spans="2:7" s="17" customFormat="1" ht="12.75">
      <c r="B89" s="26"/>
      <c r="C89" s="26"/>
      <c r="E89" s="20" t="s">
        <v>116</v>
      </c>
      <c r="F89" s="21">
        <f>SUM('[1]ESF (cuentas)'!F87)</f>
        <v>487881913</v>
      </c>
      <c r="G89" s="21">
        <f>SUM('[1]ESF (cuentas)'!G87)</f>
        <v>353402028</v>
      </c>
    </row>
    <row r="90" spans="2:7" s="17" customFormat="1" ht="5.0999999999999996" customHeight="1">
      <c r="B90" s="26"/>
      <c r="C90" s="26"/>
      <c r="E90" s="20"/>
      <c r="F90" s="21"/>
      <c r="G90" s="21"/>
    </row>
    <row r="91" spans="2:7" s="17" customFormat="1" ht="12.75">
      <c r="B91" s="26"/>
      <c r="C91" s="26"/>
      <c r="E91" s="20" t="s">
        <v>117</v>
      </c>
      <c r="F91" s="21">
        <f>SUM('[1]ESF (cuentas)'!F91)</f>
        <v>0</v>
      </c>
      <c r="G91" s="21">
        <f>SUM('[1]ESF (cuentas)'!G91)</f>
        <v>0</v>
      </c>
    </row>
    <row r="92" spans="2:7" s="17" customFormat="1" ht="5.0999999999999996" customHeight="1">
      <c r="B92" s="26"/>
      <c r="C92" s="26"/>
      <c r="E92" s="20"/>
      <c r="F92" s="21"/>
      <c r="G92" s="21"/>
    </row>
    <row r="93" spans="2:7" s="17" customFormat="1" ht="12.75">
      <c r="B93" s="26"/>
      <c r="C93" s="26"/>
      <c r="E93" s="20" t="s">
        <v>118</v>
      </c>
      <c r="F93" s="21">
        <f>SUM('[1]ESF (cuentas)'!F94)</f>
        <v>279432</v>
      </c>
      <c r="G93" s="21">
        <f>SUM('[1]ESF (cuentas)'!G94)</f>
        <v>279432</v>
      </c>
    </row>
    <row r="94" spans="2:7" s="17" customFormat="1" ht="5.0999999999999996" customHeight="1">
      <c r="B94" s="26"/>
      <c r="C94" s="26"/>
      <c r="F94" s="26"/>
      <c r="G94" s="26"/>
    </row>
    <row r="95" spans="2:7" s="17" customFormat="1" ht="25.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>
      <c r="B96" s="26"/>
      <c r="C96" s="26"/>
      <c r="F96" s="26"/>
      <c r="G96" s="26"/>
    </row>
    <row r="97" spans="1:8" s="17" customFormat="1" ht="12.75">
      <c r="B97" s="26"/>
      <c r="C97" s="26"/>
      <c r="E97" s="20" t="s">
        <v>120</v>
      </c>
      <c r="F97" s="21">
        <f>SUM('[1]ESF (cuentas)'!F98)</f>
        <v>0</v>
      </c>
      <c r="G97" s="21">
        <f>SUM('[1]ESF (cuentas)'!G98)</f>
        <v>0</v>
      </c>
    </row>
    <row r="98" spans="1:8" s="17" customFormat="1" ht="5.0999999999999996" customHeight="1">
      <c r="B98" s="26"/>
      <c r="C98" s="26"/>
      <c r="E98" s="20"/>
      <c r="F98" s="21"/>
      <c r="G98" s="21"/>
    </row>
    <row r="99" spans="1:8" s="17" customFormat="1" ht="12.75">
      <c r="B99" s="26"/>
      <c r="C99" s="26"/>
      <c r="E99" s="20" t="s">
        <v>121</v>
      </c>
      <c r="F99" s="21">
        <f>SUM('[1]ESF (cuentas)'!F100)</f>
        <v>0</v>
      </c>
      <c r="G99" s="21">
        <f>SUM('[1]ESF (cuentas)'!G100)</f>
        <v>0</v>
      </c>
    </row>
    <row r="100" spans="1:8" s="17" customFormat="1" ht="12.75">
      <c r="B100" s="26"/>
      <c r="C100" s="26"/>
      <c r="F100" s="26"/>
      <c r="G100" s="26"/>
    </row>
    <row r="101" spans="1:8" s="17" customFormat="1" ht="12.75">
      <c r="B101" s="26"/>
      <c r="C101" s="26"/>
      <c r="E101" s="20" t="s">
        <v>122</v>
      </c>
      <c r="F101" s="21">
        <f>SUM(F75+F83+F95)</f>
        <v>3689888653</v>
      </c>
      <c r="G101" s="21">
        <f>SUM(G75+G83+G95)</f>
        <v>2726192445</v>
      </c>
    </row>
    <row r="102" spans="1:8" s="17" customFormat="1" ht="13.5" thickBot="1">
      <c r="B102" s="26"/>
      <c r="C102" s="26"/>
      <c r="E102" s="20"/>
      <c r="F102" s="29"/>
      <c r="G102" s="29"/>
    </row>
    <row r="103" spans="1:8" s="17" customFormat="1" ht="3" customHeight="1">
      <c r="A103" s="36"/>
      <c r="B103" s="37"/>
      <c r="C103" s="37"/>
      <c r="D103" s="36"/>
      <c r="E103" s="38"/>
      <c r="F103" s="39"/>
      <c r="G103" s="39"/>
    </row>
    <row r="104" spans="1:8" s="17" customFormat="1" ht="12.75">
      <c r="A104" s="40" t="s">
        <v>123</v>
      </c>
      <c r="B104" s="41">
        <f>SUM(B71+B49)</f>
        <v>5429028854</v>
      </c>
      <c r="C104" s="41">
        <f>SUM(C71+C49)</f>
        <v>4622015909</v>
      </c>
      <c r="D104" s="42"/>
      <c r="E104" s="40" t="s">
        <v>124</v>
      </c>
      <c r="F104" s="41">
        <f>SUM(F101+F71)</f>
        <v>5429028854</v>
      </c>
      <c r="G104" s="41">
        <f>SUM(G101+G71)</f>
        <v>4622015909</v>
      </c>
    </row>
    <row r="105" spans="1:8" s="3" customFormat="1" ht="15" customHeight="1">
      <c r="A105" s="43" t="s">
        <v>125</v>
      </c>
      <c r="B105" s="13"/>
      <c r="C105" s="13"/>
      <c r="E105" s="12"/>
      <c r="F105" s="13"/>
      <c r="G105" s="13"/>
    </row>
    <row r="106" spans="1:8" s="3" customFormat="1" ht="15" customHeight="1">
      <c r="B106" s="13"/>
      <c r="C106" s="13"/>
      <c r="F106" s="13"/>
      <c r="G106" s="13"/>
    </row>
    <row r="107" spans="1:8" s="3" customFormat="1" ht="12.75">
      <c r="B107" s="13"/>
      <c r="C107" s="13"/>
      <c r="F107" s="13"/>
      <c r="G107" s="13"/>
    </row>
    <row r="108" spans="1:8" s="3" customFormat="1" ht="12.75">
      <c r="B108" s="13"/>
      <c r="C108" s="13"/>
      <c r="F108" s="13"/>
      <c r="G108" s="13"/>
    </row>
    <row r="109" spans="1:8" s="3" customFormat="1" ht="12.75">
      <c r="B109" s="13"/>
      <c r="C109" s="13"/>
      <c r="F109" s="13"/>
      <c r="G109" s="13"/>
    </row>
    <row r="110" spans="1:8">
      <c r="H110" s="3"/>
    </row>
    <row r="111" spans="1:8">
      <c r="H111" s="3"/>
    </row>
    <row r="112" spans="1:8">
      <c r="A112" s="44"/>
      <c r="B112" s="44"/>
      <c r="C112" s="44"/>
      <c r="E112" s="44"/>
      <c r="F112" s="44"/>
      <c r="G112" s="44"/>
      <c r="H112" s="3"/>
    </row>
    <row r="113" spans="1:8">
      <c r="A113" s="44"/>
      <c r="B113" s="44"/>
      <c r="C113" s="44"/>
      <c r="E113" s="44"/>
      <c r="F113" s="44"/>
      <c r="G113" s="44"/>
      <c r="H113" s="3"/>
    </row>
    <row r="114" spans="1:8">
      <c r="H114" s="3"/>
    </row>
    <row r="115" spans="1:8">
      <c r="H115" s="3"/>
    </row>
    <row r="116" spans="1:8">
      <c r="H116" s="3"/>
    </row>
    <row r="117" spans="1:8" ht="16.5">
      <c r="A117" s="45"/>
      <c r="B117" s="45"/>
      <c r="C117" s="45"/>
      <c r="D117" s="45"/>
      <c r="E117" s="45"/>
      <c r="F117" s="45"/>
      <c r="G117" s="45"/>
      <c r="H117" s="3"/>
    </row>
    <row r="118" spans="1:8">
      <c r="H118" s="3"/>
    </row>
    <row r="119" spans="1:8">
      <c r="H119" s="3"/>
    </row>
    <row r="120" spans="1:8">
      <c r="H120" s="3"/>
    </row>
    <row r="121" spans="1:8">
      <c r="H121" s="3"/>
    </row>
    <row r="122" spans="1:8">
      <c r="H122" s="3"/>
    </row>
    <row r="123" spans="1:8">
      <c r="H123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0866141732283472" right="0.70866141732283472" top="0.74803149606299213" bottom="0.74803149606299213" header="0.31496062992125984" footer="0.31496062992125984"/>
  <pageSetup paperSize="9"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2023-11-17T16:46:43Z</dcterms:created>
  <dcterms:modified xsi:type="dcterms:W3CDTF">2023-11-17T16:46:43Z</dcterms:modified>
</cp:coreProperties>
</file>