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CEAF2DA-F74D-4A9B-AC2B-0D8F256EEB74}" xr6:coauthVersionLast="47" xr6:coauthVersionMax="47" xr10:uidLastSave="{00000000-0000-0000-0000-000000000000}"/>
  <bookViews>
    <workbookView xWindow="-120" yWindow="-120" windowWidth="20730" windowHeight="11160" xr2:uid="{FF59A0E6-6C6D-4A9B-BB84-05A04E7DFDF1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 s="1"/>
  <c r="E46" i="1"/>
  <c r="E45" i="1" s="1"/>
  <c r="G45" i="1"/>
  <c r="F45" i="1"/>
  <c r="D45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F39" i="1" s="1"/>
  <c r="E41" i="1"/>
  <c r="D41" i="1"/>
  <c r="C41" i="1"/>
  <c r="H40" i="1"/>
  <c r="G40" i="1"/>
  <c r="F40" i="1"/>
  <c r="E40" i="1"/>
  <c r="D40" i="1"/>
  <c r="C40" i="1"/>
  <c r="H39" i="1"/>
  <c r="G39" i="1"/>
  <c r="E39" i="1"/>
  <c r="D39" i="1"/>
  <c r="C39" i="1"/>
  <c r="H37" i="1"/>
  <c r="E37" i="1"/>
  <c r="G36" i="1"/>
  <c r="G29" i="1" s="1"/>
  <c r="F36" i="1"/>
  <c r="D36" i="1"/>
  <c r="E36" i="1" s="1"/>
  <c r="C36" i="1"/>
  <c r="G35" i="1"/>
  <c r="H35" i="1" s="1"/>
  <c r="F35" i="1"/>
  <c r="D35" i="1"/>
  <c r="E35" i="1" s="1"/>
  <c r="C35" i="1"/>
  <c r="H34" i="1"/>
  <c r="E34" i="1"/>
  <c r="D33" i="1"/>
  <c r="E33" i="1" s="1"/>
  <c r="C33" i="1"/>
  <c r="H33" i="1" s="1"/>
  <c r="H32" i="1"/>
  <c r="E32" i="1"/>
  <c r="D32" i="1"/>
  <c r="C32" i="1"/>
  <c r="D30" i="1"/>
  <c r="C30" i="1"/>
  <c r="H30" i="1" s="1"/>
  <c r="F29" i="1"/>
  <c r="F48" i="1" s="1"/>
  <c r="C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21" i="1" s="1"/>
  <c r="G48" i="1" l="1"/>
  <c r="H48" i="1" s="1"/>
  <c r="H29" i="1"/>
  <c r="C48" i="1"/>
  <c r="D29" i="1"/>
  <c r="D48" i="1" s="1"/>
  <c r="H36" i="1"/>
  <c r="E30" i="1"/>
  <c r="E29" i="1" l="1"/>
  <c r="E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<sst xmlns="http://schemas.openxmlformats.org/spreadsheetml/2006/main" count="56" uniqueCount="32">
  <si>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</si>
  <si>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</si>
  <si>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</si>
  <si>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30 DE JUNIO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</si>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</sst>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horizontal="center" vertical="center" wrapText="1"/>
    </xf>
    <xf numFmtId="166" fontId="9" fillId="4" borderId="15" xfId="4" applyNumberFormat="1" applyFont="1" applyFill="1" applyBorder="1" applyAlignment="1">
      <alignment horizontal="center"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7FF60FEA-7CE6-4958-93F4-2518A7C19602}"/>
    <cellStyle name="Normal 2 2 2" xfId="3" xr:uid="{F2103D46-C172-450F-89D5-CCEEE485C00E}"/>
    <cellStyle name="Normal 2 2 2 4" xfId="4" xr:uid="{1AE79922-9782-4A83-8971-99A83F5C8250}"/>
    <cellStyle name="Normal 6 2 2" xfId="1" xr:uid="{C7A45059-D1AF-4487-9760-B6CC8A546F98}"/>
    <cellStyle name="Normal 6 2 2 2" xfId="2" xr:uid="{96B0BEBA-96E1-4482-8ABB-D9A15871D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90DA-8276-4066-BBA4-18A4D27ACAB6}">
  <dimension ref="A1:K54"/>
  <sheetViews>
    <sheetView showGridLines="0" tabSelected="1" topLeftCell="A40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3566866203</v>
      </c>
      <c r="D11" s="20">
        <v>0</v>
      </c>
      <c r="E11" s="20">
        <f>C11+D11</f>
        <v>3566866203</v>
      </c>
      <c r="F11" s="20">
        <v>1583216232</v>
      </c>
      <c r="G11" s="20">
        <v>1549398170</v>
      </c>
      <c r="H11" s="20">
        <f>SUM(G11-C11)</f>
        <v>-2017468033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214246000</v>
      </c>
      <c r="D14" s="20">
        <v>0</v>
      </c>
      <c r="E14" s="20">
        <f t="shared" si="2"/>
        <v>214246000</v>
      </c>
      <c r="F14" s="20">
        <v>149307887</v>
      </c>
      <c r="G14" s="20">
        <v>149307887</v>
      </c>
      <c r="H14" s="20">
        <f t="shared" si="1"/>
        <v>-64938113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1283345729</v>
      </c>
      <c r="D16" s="20">
        <v>-365249742</v>
      </c>
      <c r="E16" s="20">
        <f>C16+D16</f>
        <v>918095987</v>
      </c>
      <c r="F16" s="20">
        <v>10715815</v>
      </c>
      <c r="G16" s="20">
        <v>10715815</v>
      </c>
      <c r="H16" s="20">
        <f>SUM(G16-C16)</f>
        <v>-1272629914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1263012263</v>
      </c>
      <c r="D17" s="20">
        <v>-228147639</v>
      </c>
      <c r="E17" s="20">
        <f t="shared" si="2"/>
        <v>1034864624</v>
      </c>
      <c r="F17" s="20">
        <v>487968667</v>
      </c>
      <c r="G17" s="20">
        <v>487968667</v>
      </c>
      <c r="H17" s="20">
        <f>SUM(G17-C17)</f>
        <v>-775043596</v>
      </c>
      <c r="I17" s="21"/>
    </row>
    <row r="18" spans="1:11" s="22" customFormat="1" ht="25.5" customHeight="1" x14ac:dyDescent="0.25">
      <c r="A18" s="19" t="s">
        <v>23</v>
      </c>
      <c r="B18" s="23"/>
      <c r="C18" s="20">
        <v>353158941</v>
      </c>
      <c r="D18" s="20">
        <v>593397381</v>
      </c>
      <c r="E18" s="20">
        <f t="shared" si="2"/>
        <v>946556322</v>
      </c>
      <c r="F18" s="20">
        <v>772000705</v>
      </c>
      <c r="G18" s="20">
        <v>772000705</v>
      </c>
      <c r="H18" s="20">
        <f>SUM(G18-C18)</f>
        <v>418841764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6680629136</v>
      </c>
      <c r="D21" s="30">
        <f>D10+D11+D12+D13+D14+D15+D16+D17+D18+D19</f>
        <v>0</v>
      </c>
      <c r="E21" s="30">
        <f>E10+E11+E12+E13+E14+E15+E16+E17+E18+E19</f>
        <v>6680629136</v>
      </c>
      <c r="F21" s="30">
        <f>F10+F11+F12+F13+F14+F15+F16+F17+F18+F19</f>
        <v>3003209306</v>
      </c>
      <c r="G21" s="30">
        <f>G10+G11+G12+G13+G14+G15+G16+G17+G18+G19</f>
        <v>2969391244</v>
      </c>
      <c r="H21" s="31">
        <f>SUM(G21-C21)</f>
        <v>-3711237892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1263012263</v>
      </c>
      <c r="D29" s="48">
        <f>D30+D32+D33+D34+D35+D36+D37</f>
        <v>-228147639</v>
      </c>
      <c r="E29" s="48">
        <f>C29+D29</f>
        <v>1034864624</v>
      </c>
      <c r="F29" s="48">
        <f>F36</f>
        <v>487968667</v>
      </c>
      <c r="G29" s="48">
        <f>G36</f>
        <v>487968667</v>
      </c>
      <c r="H29" s="48">
        <f t="shared" ref="H29" si="4">G29-C29</f>
        <v>-775043596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1263012263</v>
      </c>
      <c r="D36" s="20">
        <f>D17</f>
        <v>-228147639</v>
      </c>
      <c r="E36" s="20">
        <f t="shared" si="5"/>
        <v>1034864624</v>
      </c>
      <c r="F36" s="20">
        <f>F17</f>
        <v>487968667</v>
      </c>
      <c r="G36" s="20">
        <f t="shared" ref="G36" si="8">G17</f>
        <v>487968667</v>
      </c>
      <c r="H36" s="20">
        <f t="shared" si="6"/>
        <v>-775043596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5417616873</v>
      </c>
      <c r="D39" s="48">
        <f t="shared" si="9"/>
        <v>228147639</v>
      </c>
      <c r="E39" s="48">
        <f t="shared" si="9"/>
        <v>5645764512</v>
      </c>
      <c r="F39" s="48">
        <f t="shared" si="9"/>
        <v>2515240639</v>
      </c>
      <c r="G39" s="48">
        <f>SUM(G40,G41,G42,G43)</f>
        <v>2481422577</v>
      </c>
      <c r="H39" s="48">
        <f t="shared" si="9"/>
        <v>-2936194296</v>
      </c>
      <c r="I39" s="49"/>
    </row>
    <row r="40" spans="1:11" s="22" customFormat="1" ht="15" customHeight="1" x14ac:dyDescent="0.25">
      <c r="B40" s="51" t="s">
        <v>16</v>
      </c>
      <c r="C40" s="20">
        <f>C11</f>
        <v>3566866203</v>
      </c>
      <c r="D40" s="20">
        <f>D11</f>
        <v>0</v>
      </c>
      <c r="E40" s="20">
        <f t="shared" ref="E40:E43" si="10">C40+D40</f>
        <v>3566866203</v>
      </c>
      <c r="F40" s="20">
        <f t="shared" ref="F40:G40" si="11">F11</f>
        <v>1583216232</v>
      </c>
      <c r="G40" s="20">
        <f t="shared" si="11"/>
        <v>1549398170</v>
      </c>
      <c r="H40" s="20">
        <f t="shared" ref="H40:H41" si="12">SUM(G40-C40)</f>
        <v>-2017468033</v>
      </c>
    </row>
    <row r="41" spans="1:11" s="22" customFormat="1" ht="15" customHeight="1" x14ac:dyDescent="0.25">
      <c r="B41" s="51" t="s">
        <v>19</v>
      </c>
      <c r="C41" s="20">
        <f>C14</f>
        <v>214246000</v>
      </c>
      <c r="D41" s="20">
        <f>D14</f>
        <v>0</v>
      </c>
      <c r="E41" s="20">
        <f t="shared" si="10"/>
        <v>214246000</v>
      </c>
      <c r="F41" s="20">
        <f t="shared" ref="F41:G41" si="13">F14</f>
        <v>149307887</v>
      </c>
      <c r="G41" s="20">
        <f t="shared" si="13"/>
        <v>149307887</v>
      </c>
      <c r="H41" s="20">
        <f t="shared" si="12"/>
        <v>-64938113</v>
      </c>
      <c r="I41" s="52"/>
    </row>
    <row r="42" spans="1:11" s="22" customFormat="1" ht="27.75" customHeight="1" x14ac:dyDescent="0.25">
      <c r="B42" s="51" t="s">
        <v>21</v>
      </c>
      <c r="C42" s="20">
        <f>C16</f>
        <v>1283345729</v>
      </c>
      <c r="D42" s="20">
        <f>D16</f>
        <v>-365249742</v>
      </c>
      <c r="E42" s="20">
        <f t="shared" si="10"/>
        <v>918095987</v>
      </c>
      <c r="F42" s="20">
        <f t="shared" ref="F42:G42" si="14">F16</f>
        <v>10715815</v>
      </c>
      <c r="G42" s="20">
        <f t="shared" si="14"/>
        <v>10715815</v>
      </c>
      <c r="H42" s="20">
        <f t="shared" ref="H42:H43" si="15">SUM(G42-C42)</f>
        <v>-1272629914</v>
      </c>
      <c r="J42" s="24"/>
    </row>
    <row r="43" spans="1:11" s="22" customFormat="1" ht="25.5" x14ac:dyDescent="0.25">
      <c r="B43" s="51" t="s">
        <v>23</v>
      </c>
      <c r="C43" s="20">
        <f>C18</f>
        <v>353158941</v>
      </c>
      <c r="D43" s="20">
        <f>D18</f>
        <v>593397381</v>
      </c>
      <c r="E43" s="20">
        <f t="shared" si="10"/>
        <v>946556322</v>
      </c>
      <c r="F43" s="20">
        <f t="shared" ref="F43" si="16">F18</f>
        <v>772000705</v>
      </c>
      <c r="G43" s="20">
        <f>G18</f>
        <v>772000705</v>
      </c>
      <c r="H43" s="20">
        <f t="shared" si="15"/>
        <v>418841764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6680629136</v>
      </c>
      <c r="D48" s="30">
        <f>D29+D39</f>
        <v>0</v>
      </c>
      <c r="E48" s="30">
        <f>E29+E39</f>
        <v>6680629136</v>
      </c>
      <c r="F48" s="30">
        <f>F29+F39</f>
        <v>3003209306</v>
      </c>
      <c r="G48" s="30">
        <f>G29+G39</f>
        <v>2969391244</v>
      </c>
      <c r="H48" s="31">
        <f>SUM(G48-C48)</f>
        <v>-3711237892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2023-08-11T18:49:26Z</dcterms:created>
  <dcterms:modified xsi:type="dcterms:W3CDTF">2023-08-11T18:49:27Z</dcterms:modified>
</cp:coreProperties>
</file>