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FD478301-41AA-45BA-A34A-4E907A4CCA96}" xr6:coauthVersionLast="40" xr6:coauthVersionMax="40" xr10:uidLastSave="{00000000-0000-0000-0000-000000000000}"/>
  <bookViews>
    <workbookView xWindow="0" yWindow="0" windowWidth="25200" windowHeight="11775" xr2:uid="{A7D2ED91-83E6-4186-9C1E-8BFD89DBAAAB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F103" i="1" s="1"/>
  <c r="C71" i="1"/>
  <c r="C103" i="1" s="1"/>
  <c r="B71" i="1"/>
  <c r="B103" i="1" s="1"/>
  <c r="G69" i="1"/>
  <c r="F69" i="1"/>
  <c r="F71" i="1" s="1"/>
  <c r="F49" i="1"/>
  <c r="G44" i="1"/>
  <c r="G49" i="1" s="1"/>
  <c r="F44" i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G71" i="1" l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<sst xmlns="http://schemas.openxmlformats.org/spreadsheetml/2006/main" count="129" uniqueCount="126">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</sst>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2" fillId="2" borderId="0" xfId="1" applyFont="1" applyFill="1" applyAlignment="1">
      <alignment horizontal="left" vertical="center"/>
    </xf>
    <xf numFmtId="14" fontId="2" fillId="2" borderId="0" xfId="1" applyNumberFormat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3A12C283-8E64-4F93-8AB2-0CDEE4F37BB1}"/>
    <cellStyle name="Normal 17" xfId="3" xr:uid="{1F4ABF0D-6763-4CC2-9C24-0BF67B60DA0E}"/>
    <cellStyle name="Normal 2 2" xfId="2" xr:uid="{8DEAD4F9-A068-4637-8CA7-574732B2F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0F12A77-BA8C-4BDA-B08D-1B3DB590423D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2BE1D2DF-12C9-4843-BB02-122708A79104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29AF-B214-4608-AC5F-E94A8D109DEC}">
  <sheetPr>
    <tabColor theme="0" tint="-0.14999847407452621"/>
  </sheetPr>
  <dimension ref="A1:I122"/>
  <sheetViews>
    <sheetView showGridLines="0" tabSelected="1" topLeftCell="A88" zoomScale="93" zoomScaleNormal="93" workbookViewId="0">
      <selection activeCell="H37" sqref="H3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203085162</v>
      </c>
      <c r="C11" s="21">
        <f>SUM(C12:C18)</f>
        <v>192524056</v>
      </c>
      <c r="D11" s="22"/>
      <c r="E11" s="20" t="s">
        <v>13</v>
      </c>
      <c r="F11" s="21">
        <f>SUM(F12:F20)</f>
        <v>57715645</v>
      </c>
      <c r="G11" s="21">
        <f>SUM(G12:G20)</f>
        <v>50689290</v>
      </c>
    </row>
    <row r="12" spans="1:9" s="17" customFormat="1" ht="12.75" x14ac:dyDescent="0.25">
      <c r="A12" s="17" t="s">
        <v>14</v>
      </c>
      <c r="B12" s="23">
        <v>0</v>
      </c>
      <c r="C12" s="23">
        <v>0</v>
      </c>
      <c r="D12" s="24"/>
      <c r="E12" s="17" t="s">
        <v>15</v>
      </c>
      <c r="F12" s="23">
        <v>20247978</v>
      </c>
      <c r="G12" s="23">
        <v>13069854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2251801</v>
      </c>
      <c r="G13" s="23">
        <v>3232476</v>
      </c>
    </row>
    <row r="14" spans="1:9" s="17" customFormat="1" ht="12.75" x14ac:dyDescent="0.25">
      <c r="A14" s="17" t="s">
        <v>18</v>
      </c>
      <c r="B14" s="23">
        <v>75824463</v>
      </c>
      <c r="C14" s="23">
        <v>39152182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 x14ac:dyDescent="0.25">
      <c r="A15" s="17" t="s">
        <v>20</v>
      </c>
      <c r="B15" s="23">
        <v>0</v>
      </c>
      <c r="C15" s="23">
        <v>0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127218408</v>
      </c>
      <c r="C16" s="23">
        <v>153329583</v>
      </c>
      <c r="D16" s="24"/>
      <c r="E16" s="17" t="s">
        <v>23</v>
      </c>
      <c r="F16" s="23">
        <v>305018</v>
      </c>
      <c r="G16" s="23">
        <v>130849</v>
      </c>
    </row>
    <row r="17" spans="1:7" s="17" customFormat="1" ht="25.5" x14ac:dyDescent="0.25">
      <c r="A17" s="17" t="s">
        <v>24</v>
      </c>
      <c r="B17" s="23">
        <v>42291</v>
      </c>
      <c r="C17" s="23">
        <v>42291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34886644</v>
      </c>
      <c r="G18" s="23">
        <v>34063910</v>
      </c>
    </row>
    <row r="19" spans="1:7" s="17" customFormat="1" ht="12.75" x14ac:dyDescent="0.25">
      <c r="A19" s="20" t="s">
        <v>28</v>
      </c>
      <c r="B19" s="21">
        <f>SUM(B20:B26)</f>
        <v>2573</v>
      </c>
      <c r="C19" s="21">
        <f>SUM(C20:C26)</f>
        <v>49016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24204</v>
      </c>
      <c r="G20" s="23">
        <v>192201</v>
      </c>
    </row>
    <row r="21" spans="1:7" s="17" customFormat="1" ht="12.75" x14ac:dyDescent="0.25">
      <c r="A21" s="17" t="s">
        <v>32</v>
      </c>
      <c r="B21" s="23">
        <v>2573</v>
      </c>
      <c r="C21" s="23">
        <v>44945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0</v>
      </c>
      <c r="C22" s="23">
        <v>4071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2016</v>
      </c>
      <c r="G33" s="21">
        <f>SUM(G34:G39)</f>
        <v>209273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2016</v>
      </c>
      <c r="G35" s="23">
        <v>209273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1668410</v>
      </c>
      <c r="G40" s="21">
        <f>SUM(G41:G43)</f>
        <v>2176228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1668410</v>
      </c>
      <c r="G41" s="23">
        <v>2176228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47215</v>
      </c>
      <c r="G44" s="21">
        <f>SUM(G45:G47)</f>
        <v>21063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46046</v>
      </c>
      <c r="G45" s="23">
        <v>20408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1169</v>
      </c>
      <c r="G47" s="23">
        <v>655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203087735</v>
      </c>
      <c r="C49" s="21">
        <f>SUM(C11+C19+C27+C33+C39+C40+C43)</f>
        <v>192573072</v>
      </c>
      <c r="D49" s="24"/>
      <c r="E49" s="20" t="s">
        <v>87</v>
      </c>
      <c r="F49" s="21">
        <f>SUM(F44+F40+F33+F29+F28+F25+F21+F11)</f>
        <v>59433286</v>
      </c>
      <c r="G49" s="21">
        <f>SUM(G44+G40+G33+G29+G28+G25+G21+G11)</f>
        <v>53095854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12732907</v>
      </c>
      <c r="G53" s="21">
        <v>12732907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1627768</v>
      </c>
      <c r="C55" s="21">
        <v>1692558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508760049</v>
      </c>
      <c r="C57" s="21">
        <v>506057507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230986336</v>
      </c>
      <c r="C59" s="21">
        <v>223973363</v>
      </c>
      <c r="D59" s="24"/>
      <c r="E59" s="20" t="s">
        <v>97</v>
      </c>
      <c r="F59" s="21">
        <v>96376401</v>
      </c>
      <c r="G59" s="21">
        <v>112012446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20610786</v>
      </c>
      <c r="C61" s="21">
        <v>20111705</v>
      </c>
      <c r="D61" s="24"/>
      <c r="E61" s="20" t="s">
        <v>99</v>
      </c>
      <c r="F61" s="21">
        <v>814860</v>
      </c>
      <c r="G61" s="21">
        <v>605588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0</v>
      </c>
      <c r="C63" s="21">
        <v>0</v>
      </c>
      <c r="D63" s="22"/>
      <c r="E63" s="20" t="s">
        <v>101</v>
      </c>
      <c r="F63" s="21">
        <v>24638989</v>
      </c>
      <c r="G63" s="21">
        <v>24491207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61700985</v>
      </c>
      <c r="C65" s="21">
        <v>81700985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8016181</v>
      </c>
      <c r="C69" s="21">
        <v>8016181</v>
      </c>
      <c r="D69" s="24"/>
      <c r="E69" s="20" t="s">
        <v>105</v>
      </c>
      <c r="F69" s="21">
        <f>SUM(F63+F61+F59+F57+F55+F53)</f>
        <v>134563157</v>
      </c>
      <c r="G69" s="21">
        <f>SUM(G63+G61+G59+G57+G55+G53)</f>
        <v>149842148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831702105</v>
      </c>
      <c r="C71" s="21">
        <f>SUM(C69+C65+C63+C61+C59+C57+C55+C53+C67)</f>
        <v>841552299</v>
      </c>
      <c r="D71" s="24"/>
      <c r="E71" s="20" t="s">
        <v>107</v>
      </c>
      <c r="F71" s="21">
        <f>SUM(F69+F49)</f>
        <v>193996443</v>
      </c>
      <c r="G71" s="21">
        <f>SUM(G69+G49)</f>
        <v>202938002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20712347</v>
      </c>
      <c r="G75" s="35">
        <f>SUM(G77+G79+G81)</f>
        <v>17392919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20712347</v>
      </c>
      <c r="G79" s="21">
        <v>17392919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820081050</v>
      </c>
      <c r="G83" s="35">
        <f>SUM(G85+G87+G89+G91+G93)</f>
        <v>813794450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6842648</v>
      </c>
      <c r="G85" s="21">
        <v>2071463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813238402</v>
      </c>
      <c r="G87" s="21">
        <v>811722987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840793397</v>
      </c>
      <c r="G101" s="21">
        <f>SUM(G75+G83+G95)</f>
        <v>831187369</v>
      </c>
    </row>
    <row r="102" spans="1:8" s="17" customFormat="1" ht="12.75" x14ac:dyDescent="0.25">
      <c r="B102" s="26"/>
      <c r="C102" s="26"/>
      <c r="E102" s="20"/>
      <c r="F102" s="29"/>
      <c r="G102" s="29"/>
    </row>
    <row r="103" spans="1:8" s="17" customFormat="1" ht="12.75" x14ac:dyDescent="0.25">
      <c r="A103" s="36" t="s">
        <v>123</v>
      </c>
      <c r="B103" s="37">
        <f>SUM(B71+B49)</f>
        <v>1034789840</v>
      </c>
      <c r="C103" s="37">
        <f>SUM(C71+C49)</f>
        <v>1034125371</v>
      </c>
      <c r="D103" s="38"/>
      <c r="E103" s="36" t="s">
        <v>124</v>
      </c>
      <c r="F103" s="37">
        <f>SUM(F101+F71)</f>
        <v>1034789840</v>
      </c>
      <c r="G103" s="37">
        <f>SUM(G101+G71)</f>
        <v>1034125371</v>
      </c>
    </row>
    <row r="104" spans="1:8" s="3" customFormat="1" ht="15" customHeight="1" x14ac:dyDescent="0.2">
      <c r="A104" s="39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0"/>
      <c r="B111" s="40"/>
      <c r="C111" s="40"/>
      <c r="E111" s="40"/>
      <c r="F111" s="40"/>
      <c r="G111" s="40"/>
      <c r="H111" s="3"/>
    </row>
    <row r="112" spans="1:8" x14ac:dyDescent="0.25">
      <c r="A112" s="40"/>
      <c r="B112" s="40"/>
      <c r="C112" s="40"/>
      <c r="E112" s="40"/>
      <c r="F112" s="40"/>
      <c r="G112" s="40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1"/>
      <c r="B116" s="41"/>
      <c r="C116" s="41"/>
      <c r="D116" s="41"/>
      <c r="E116" s="41"/>
      <c r="F116" s="41"/>
      <c r="G116" s="41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2023-03-15T20:44:43Z</dcterms:created>
  <dcterms:modified xsi:type="dcterms:W3CDTF">2023-03-15T20:44:43Z</dcterms:modified>
</cp:coreProperties>
</file>