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1 GOBIERNO ESTATAL\"/>
    </mc:Choice>
  </mc:AlternateContent>
  <bookViews>
    <workbookView xWindow="0" yWindow="0" windowWidth="25200" windowHeight="11685"/>
  </bookViews>
  <sheets>
    <sheet name="13 Clasif Admiti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F53" i="1"/>
  <c r="E53" i="1"/>
  <c r="C53" i="1"/>
  <c r="B53" i="1"/>
  <c r="D52" i="1"/>
  <c r="D50" i="1" s="1"/>
  <c r="G50" i="1" s="1"/>
  <c r="D51" i="1"/>
  <c r="G51" i="1" s="1"/>
  <c r="F50" i="1"/>
  <c r="E50" i="1"/>
  <c r="C50" i="1"/>
  <c r="B50" i="1"/>
  <c r="D49" i="1"/>
  <c r="G49" i="1" s="1"/>
  <c r="D48" i="1"/>
  <c r="G48" i="1" s="1"/>
  <c r="F47" i="1"/>
  <c r="E47" i="1"/>
  <c r="D47" i="1"/>
  <c r="G47" i="1" s="1"/>
  <c r="C47" i="1"/>
  <c r="B47" i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D24" i="1" s="1"/>
  <c r="D25" i="1"/>
  <c r="G25" i="1" s="1"/>
  <c r="F24" i="1"/>
  <c r="F13" i="1" s="1"/>
  <c r="F11" i="1" s="1"/>
  <c r="E24" i="1"/>
  <c r="C24" i="1"/>
  <c r="B24" i="1"/>
  <c r="B13" i="1" s="1"/>
  <c r="B11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E13" i="1"/>
  <c r="C13" i="1"/>
  <c r="E11" i="1"/>
  <c r="C11" i="1"/>
  <c r="D13" i="1" l="1"/>
  <c r="G24" i="1"/>
  <c r="D53" i="1"/>
  <c r="G53" i="1" s="1"/>
  <c r="G26" i="1"/>
  <c r="G52" i="1"/>
  <c r="G13" i="1" l="1"/>
  <c r="D11" i="1"/>
  <c r="G11" i="1" s="1"/>
</calcChain>
</file>

<file path=xl/sharedStrings.xml><?xml version="1.0" encoding="utf-8"?>
<sst xmlns="http://schemas.openxmlformats.org/spreadsheetml/2006/main" count="65" uniqueCount="65">
  <si>
    <t>GOBIERNO CONSTITUCIONAL DEL ESTADO DE CHIAPAS</t>
  </si>
  <si>
    <t>GOBIERNO ESTATAL</t>
  </si>
  <si>
    <t>ESTADO ANALÍTICO DEL EJERCICIO DEL PRESUPUESTO DE EGRESOS</t>
  </si>
  <si>
    <t>EN CLASIFICACIÓN ADMINISTRATIVA</t>
  </si>
  <si>
    <t>DEL 1 DE ENERO AL 30 DE JUNIO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</si>
  <si>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</si>
  <si>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</si>
  <si>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</si>
  <si>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</si>
  <si>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</si>
  <si>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</si>
  <si>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</si>
  <si>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</si>
  <si>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</si>
  <si>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</si>
  <si>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</si>
  <si>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</si>
  <si>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</si>
  <si>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Gubernatura</t>
  </si>
  <si>
    <t>Secretaría General de Gobierno</t>
  </si>
  <si>
    <t>Comisión Estatal de Búsqueda de Personas</t>
  </si>
  <si>
    <t>Secretaria de Hacienda</t>
  </si>
  <si>
    <t>Oficialía Mayor del Estado de Chiapas</t>
  </si>
  <si>
    <t>Secretaría de Bienestar</t>
  </si>
  <si>
    <t>Instituto de la Juventud del Estado de Chiapas</t>
  </si>
  <si>
    <t>Secretaría para el Desarrollo Sustentable de los Pueblos Indígenas</t>
  </si>
  <si>
    <t>Instituto de Protección Social y Beneficencia Pública del Estado de Chiapas</t>
  </si>
  <si>
    <t>Centro Estatal de Trasplantes del Estado de Chiapas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</si>
  <si>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</si>
  <si>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</si>
  <si>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</si>
  <si>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</si>
  <si>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Instituto de Formación Policial</t>
  </si>
  <si>
    <t>Secretaría de Movilidad y Transporte</t>
  </si>
  <si>
    <t>Secretaría de la Honestidad y Función Pública</t>
  </si>
  <si>
    <t>Secretaría de Obras Públicas</t>
  </si>
  <si>
    <t>Secretaría de Turismo</t>
  </si>
  <si>
    <t>Secretaría de Medio Ambiente e Historia Natural</t>
  </si>
  <si>
    <t>Coordinación Estatal para el Mejoramiento del Zoológico Miguel Álvarez del Toro</t>
  </si>
  <si>
    <t>Secretaria de Igualdad de Género</t>
  </si>
  <si>
    <t>Secretaría de Protección Civil</t>
  </si>
  <si>
    <t>Secretaría de Agricultura, Ganadería y Pesca</t>
  </si>
  <si>
    <t>Secretaría de Economía y del Trabajo</t>
  </si>
  <si>
    <t>Comisión Estatal de Mejora Regulatoria</t>
  </si>
  <si>
    <t>Junta Local de Conciliación y Arbitraje del Estado de Chiapas</t>
  </si>
  <si>
    <t>Organismos Subsidiados</t>
  </si>
  <si>
    <t>Ayudas a la Ciudadanía</t>
  </si>
  <si>
    <t>Deuda Pública</t>
  </si>
  <si>
    <t>Provisiones Salariales y Económicas</t>
  </si>
  <si>
    <t xml:space="preserve">Obligaciones </t>
  </si>
  <si>
    <t>Municipios</t>
  </si>
  <si>
    <t>PODER LEGISLATIVO</t>
  </si>
  <si>
    <t>Congreso del Estado</t>
  </si>
  <si>
    <t>Órgano de Fiscalización Superior del Congreso del Estado</t>
  </si>
  <si>
    <t>PODER JUDICIAL</t>
  </si>
  <si>
    <t>Consejo de la Judicatura</t>
  </si>
  <si>
    <t>Tribunal Administrativo</t>
  </si>
  <si>
    <t>ÓRGANOS AUTÓNOMOS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</si>
  <si>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</si>
  <si>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</si>
  <si>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</si>
  <si>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</si>
  <si>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de Datos Personales del Estado de Chiapas</t>
  </si>
  <si>
    <t>Universidad Autónoma de Chiapas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</si>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</sst>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\ \(#\ ###\ ###\ ##0\)"/>
    <numFmt numFmtId="165" formatCode="#\ ###\ ###\ ###;\ \(#\ ###\ ###\ ###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/>
  </cellStyleXfs>
  <cellXfs count="57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4" fontId="7" fillId="0" borderId="0" xfId="2" applyNumberFormat="1" applyFont="1" applyFill="1"/>
    <xf numFmtId="0" fontId="0" fillId="0" borderId="0" xfId="0" applyFill="1"/>
    <xf numFmtId="0" fontId="8" fillId="0" borderId="0" xfId="1" applyFont="1" applyFill="1" applyBorder="1" applyAlignment="1">
      <alignment horizontal="center" vertical="top"/>
    </xf>
    <xf numFmtId="164" fontId="8" fillId="0" borderId="0" xfId="1" applyNumberFormat="1" applyFont="1" applyFill="1" applyBorder="1" applyAlignment="1">
      <alignment horizontal="right" vertical="top"/>
    </xf>
    <xf numFmtId="0" fontId="8" fillId="0" borderId="0" xfId="1" applyFont="1" applyFill="1" applyAlignment="1">
      <alignment vertical="top"/>
    </xf>
    <xf numFmtId="0" fontId="3" fillId="0" borderId="0" xfId="1" applyFont="1" applyFill="1" applyBorder="1"/>
    <xf numFmtId="0" fontId="3" fillId="0" borderId="0" xfId="1" applyFont="1" applyFill="1"/>
    <xf numFmtId="164" fontId="8" fillId="0" borderId="0" xfId="1" applyNumberFormat="1" applyFont="1" applyFill="1" applyBorder="1"/>
    <xf numFmtId="0" fontId="8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0" fontId="8" fillId="0" borderId="0" xfId="1" applyFont="1" applyFill="1"/>
    <xf numFmtId="164" fontId="8" fillId="0" borderId="0" xfId="1" applyNumberFormat="1" applyFont="1" applyFill="1"/>
    <xf numFmtId="0" fontId="3" fillId="0" borderId="0" xfId="3" applyFont="1" applyFill="1" applyBorder="1" applyAlignment="1">
      <alignment horizontal="justify" vertical="top"/>
    </xf>
    <xf numFmtId="164" fontId="10" fillId="0" borderId="0" xfId="3" applyNumberFormat="1" applyFont="1" applyFill="1" applyBorder="1" applyAlignment="1">
      <alignment horizontal="right" vertical="top"/>
    </xf>
    <xf numFmtId="164" fontId="10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/>
    </xf>
    <xf numFmtId="164" fontId="10" fillId="0" borderId="0" xfId="1" applyNumberFormat="1" applyFont="1" applyFill="1" applyBorder="1" applyAlignment="1">
      <alignment horizontal="right"/>
    </xf>
    <xf numFmtId="0" fontId="11" fillId="0" borderId="0" xfId="1" applyFont="1" applyFill="1"/>
    <xf numFmtId="0" fontId="11" fillId="0" borderId="0" xfId="3" applyFont="1" applyFill="1" applyBorder="1" applyAlignment="1">
      <alignment horizontal="justify" vertical="top"/>
    </xf>
    <xf numFmtId="164" fontId="11" fillId="0" borderId="0" xfId="3" applyNumberFormat="1" applyFont="1" applyFill="1" applyBorder="1" applyAlignment="1">
      <alignment horizontal="right" vertical="top"/>
    </xf>
    <xf numFmtId="164" fontId="12" fillId="0" borderId="0" xfId="1" applyNumberFormat="1" applyFont="1" applyFill="1" applyBorder="1" applyAlignment="1">
      <alignment horizontal="right" vertical="top"/>
    </xf>
    <xf numFmtId="164" fontId="12" fillId="0" borderId="0" xfId="3" applyNumberFormat="1" applyFont="1" applyFill="1" applyBorder="1" applyAlignment="1">
      <alignment horizontal="right" vertical="top"/>
    </xf>
    <xf numFmtId="164" fontId="11" fillId="0" borderId="0" xfId="1" applyNumberFormat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right" vertical="top"/>
    </xf>
    <xf numFmtId="164" fontId="10" fillId="4" borderId="0" xfId="1" applyNumberFormat="1" applyFont="1" applyFill="1" applyBorder="1" applyAlignment="1">
      <alignment horizontal="right" vertical="top"/>
    </xf>
    <xf numFmtId="164" fontId="10" fillId="4" borderId="0" xfId="3" applyNumberFormat="1" applyFont="1" applyFill="1" applyBorder="1" applyAlignment="1">
      <alignment horizontal="right" vertical="top"/>
    </xf>
    <xf numFmtId="164" fontId="10" fillId="4" borderId="0" xfId="1" applyNumberFormat="1" applyFont="1" applyFill="1" applyBorder="1" applyAlignment="1">
      <alignment horizontal="right"/>
    </xf>
    <xf numFmtId="0" fontId="8" fillId="0" borderId="0" xfId="3" applyFont="1" applyFill="1" applyBorder="1" applyAlignment="1">
      <alignment horizontal="center" vertical="top"/>
    </xf>
    <xf numFmtId="164" fontId="9" fillId="0" borderId="0" xfId="3" applyNumberFormat="1" applyFont="1" applyFill="1" applyBorder="1" applyAlignment="1">
      <alignment horizontal="right" vertical="top"/>
    </xf>
    <xf numFmtId="164" fontId="10" fillId="4" borderId="0" xfId="3" applyNumberFormat="1" applyFont="1" applyFill="1" applyBorder="1" applyAlignment="1">
      <alignment horizontal="right"/>
    </xf>
    <xf numFmtId="0" fontId="8" fillId="0" borderId="0" xfId="3" applyFont="1" applyFill="1" applyBorder="1" applyAlignment="1">
      <alignment horizontal="center"/>
    </xf>
    <xf numFmtId="164" fontId="9" fillId="0" borderId="0" xfId="3" applyNumberFormat="1" applyFont="1" applyFill="1" applyBorder="1" applyAlignment="1">
      <alignment horizontal="right"/>
    </xf>
    <xf numFmtId="0" fontId="3" fillId="0" borderId="0" xfId="3" applyFont="1" applyFill="1" applyAlignment="1">
      <alignment horizontal="justify" vertical="top"/>
    </xf>
    <xf numFmtId="0" fontId="3" fillId="0" borderId="10" xfId="3" applyFont="1" applyFill="1" applyBorder="1" applyAlignment="1">
      <alignment horizontal="justify" vertical="top"/>
    </xf>
    <xf numFmtId="164" fontId="10" fillId="4" borderId="10" xfId="3" applyNumberFormat="1" applyFont="1" applyFill="1" applyBorder="1" applyAlignment="1">
      <alignment horizontal="right" vertical="top"/>
    </xf>
    <xf numFmtId="164" fontId="10" fillId="4" borderId="10" xfId="1" applyNumberFormat="1" applyFont="1" applyFill="1" applyBorder="1" applyAlignment="1">
      <alignment horizontal="right" vertical="top"/>
    </xf>
    <xf numFmtId="164" fontId="10" fillId="0" borderId="10" xfId="3" applyNumberFormat="1" applyFont="1" applyFill="1" applyBorder="1" applyAlignment="1">
      <alignment horizontal="right" vertical="top"/>
    </xf>
    <xf numFmtId="164" fontId="10" fillId="4" borderId="10" xfId="1" applyNumberFormat="1" applyFont="1" applyFill="1" applyBorder="1" applyAlignment="1">
      <alignment horizontal="right"/>
    </xf>
    <xf numFmtId="164" fontId="3" fillId="0" borderId="10" xfId="1" applyNumberFormat="1" applyFont="1" applyFill="1" applyBorder="1" applyAlignment="1">
      <alignment horizontal="right" vertical="top"/>
    </xf>
    <xf numFmtId="0" fontId="11" fillId="0" borderId="11" xfId="1" applyFont="1" applyFill="1" applyBorder="1" applyAlignment="1"/>
    <xf numFmtId="165" fontId="10" fillId="0" borderId="0" xfId="3" applyNumberFormat="1" applyFont="1" applyFill="1" applyBorder="1" applyAlignment="1">
      <alignment horizontal="right" vertical="top"/>
    </xf>
    <xf numFmtId="164" fontId="8" fillId="0" borderId="0" xfId="1" applyNumberFormat="1" applyFont="1"/>
  </cellXfs>
  <cellStyles count="4">
    <cellStyle name="Normal" xfId="0" builtinId="0"/>
    <cellStyle name="Normal 12 3" xfId="1"/>
    <cellStyle name="Normal 13 2 3" xfId="2"/>
    <cellStyle name="Normal 3_1. Ingreso Públic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tabSelected="1" topLeftCell="A46" workbookViewId="0">
      <selection activeCell="A69" sqref="A69:XFD82"/>
    </sheetView>
  </sheetViews>
  <sheetFormatPr baseColWidth="10" defaultRowHeight="15" x14ac:dyDescent="0.25"/>
  <cols>
    <col min="1" max="1" width="57.85546875" style="2" customWidth="1"/>
    <col min="2" max="7" width="14.7109375" style="2" customWidth="1"/>
  </cols>
  <sheetData>
    <row r="1" spans="1:9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9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9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9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9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</row>
    <row r="7" spans="1:9" s="2" customFormat="1" ht="18" customHeight="1" x14ac:dyDescent="0.2">
      <c r="A7" s="5" t="s">
        <v>6</v>
      </c>
      <c r="B7" s="6" t="s">
        <v>7</v>
      </c>
      <c r="C7" s="6"/>
      <c r="D7" s="6"/>
      <c r="E7" s="6"/>
      <c r="F7" s="6"/>
      <c r="G7" s="7" t="s">
        <v>8</v>
      </c>
    </row>
    <row r="8" spans="1:9" s="2" customFormat="1" ht="28.5" customHeight="1" x14ac:dyDescent="0.2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9" s="2" customFormat="1" ht="13.5" customHeight="1" x14ac:dyDescent="0.2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</row>
    <row r="10" spans="1:9" s="15" customFormat="1" ht="3.75" customHeight="1" x14ac:dyDescent="0.25">
      <c r="A10" s="14"/>
      <c r="B10" s="14"/>
      <c r="C10" s="14"/>
      <c r="D10" s="14"/>
      <c r="E10" s="14"/>
      <c r="F10" s="14"/>
    </row>
    <row r="11" spans="1:9" s="18" customFormat="1" ht="12.75" x14ac:dyDescent="0.25">
      <c r="A11" s="16" t="s">
        <v>16</v>
      </c>
      <c r="B11" s="17">
        <f>SUM(B13,B47,B50,B53)</f>
        <v>81941316438</v>
      </c>
      <c r="C11" s="17">
        <f>SUM(C13,C47,C50,C53)</f>
        <v>4344347337</v>
      </c>
      <c r="D11" s="17">
        <f>SUM(D13,D47,D50,D53)</f>
        <v>86285663775</v>
      </c>
      <c r="E11" s="17">
        <f>SUM(E13,E47,E50,E53)</f>
        <v>35419978913</v>
      </c>
      <c r="F11" s="17">
        <f>SUM(F13,F47,F50,F53)</f>
        <v>34980843423</v>
      </c>
      <c r="G11" s="17">
        <f>D11-E11</f>
        <v>50865684862</v>
      </c>
      <c r="I11" s="17"/>
    </row>
    <row r="12" spans="1:9" s="20" customFormat="1" ht="3" customHeight="1" x14ac:dyDescent="0.2">
      <c r="A12" s="19"/>
      <c r="G12" s="21"/>
    </row>
    <row r="13" spans="1:9" s="25" customFormat="1" ht="12.75" x14ac:dyDescent="0.2">
      <c r="A13" s="22" t="s">
        <v>17</v>
      </c>
      <c r="B13" s="23">
        <f>SUM(B14:B24,B27:B46)</f>
        <v>76846271280</v>
      </c>
      <c r="C13" s="23">
        <f>SUM(C14:C24,C27:C46)</f>
        <v>3886998953</v>
      </c>
      <c r="D13" s="23">
        <f>SUM(D14:D24,D27:D46)</f>
        <v>80733270233</v>
      </c>
      <c r="E13" s="23">
        <f>SUM(E14:E24,E27:E46)</f>
        <v>33079340556</v>
      </c>
      <c r="F13" s="23">
        <f>SUM(F14:F24,F27:F46)</f>
        <v>32738384990</v>
      </c>
      <c r="G13" s="24">
        <f>D13-E13</f>
        <v>47653929677</v>
      </c>
      <c r="I13" s="26"/>
    </row>
    <row r="14" spans="1:9" s="20" customFormat="1" ht="12.75" x14ac:dyDescent="0.2">
      <c r="A14" s="27" t="s">
        <v>18</v>
      </c>
      <c r="B14" s="28">
        <v>33560540</v>
      </c>
      <c r="C14" s="29">
        <v>399344</v>
      </c>
      <c r="D14" s="28">
        <f>B14+C14</f>
        <v>33959884</v>
      </c>
      <c r="E14" s="28">
        <v>10772370</v>
      </c>
      <c r="F14" s="28">
        <v>10582654</v>
      </c>
      <c r="G14" s="30">
        <f t="shared" ref="G14:G57" si="0">D14-E14</f>
        <v>23187514</v>
      </c>
    </row>
    <row r="15" spans="1:9" s="20" customFormat="1" ht="12.75" x14ac:dyDescent="0.2">
      <c r="A15" s="27" t="s">
        <v>19</v>
      </c>
      <c r="B15" s="28">
        <v>398279604</v>
      </c>
      <c r="C15" s="29">
        <v>47865657</v>
      </c>
      <c r="D15" s="28">
        <f t="shared" ref="D15:D46" si="1">B15+C15</f>
        <v>446145261</v>
      </c>
      <c r="E15" s="28">
        <v>177157043</v>
      </c>
      <c r="F15" s="31">
        <v>176803756</v>
      </c>
      <c r="G15" s="30">
        <f t="shared" si="0"/>
        <v>268988218</v>
      </c>
    </row>
    <row r="16" spans="1:9" s="20" customFormat="1" ht="12.75" x14ac:dyDescent="0.2">
      <c r="A16" s="27" t="s">
        <v>20</v>
      </c>
      <c r="B16" s="28">
        <v>2610346</v>
      </c>
      <c r="C16" s="29">
        <v>1562066</v>
      </c>
      <c r="D16" s="28">
        <f>B16+C16</f>
        <v>4172412</v>
      </c>
      <c r="E16" s="28">
        <v>1307145</v>
      </c>
      <c r="F16" s="29">
        <v>1148904</v>
      </c>
      <c r="G16" s="30">
        <f>D16-E16</f>
        <v>2865267</v>
      </c>
    </row>
    <row r="17" spans="1:7" s="20" customFormat="1" ht="12.75" x14ac:dyDescent="0.2">
      <c r="A17" s="27" t="s">
        <v>21</v>
      </c>
      <c r="B17" s="28">
        <v>1452166174</v>
      </c>
      <c r="C17" s="29">
        <v>42656764</v>
      </c>
      <c r="D17" s="28">
        <f t="shared" si="1"/>
        <v>1494822938</v>
      </c>
      <c r="E17" s="28">
        <v>619087655</v>
      </c>
      <c r="F17" s="31">
        <v>527635298</v>
      </c>
      <c r="G17" s="30">
        <f t="shared" si="0"/>
        <v>875735283</v>
      </c>
    </row>
    <row r="18" spans="1:7" s="20" customFormat="1" ht="12.75" x14ac:dyDescent="0.2">
      <c r="A18" s="27" t="s">
        <v>22</v>
      </c>
      <c r="B18" s="28">
        <v>30437450</v>
      </c>
      <c r="C18" s="29">
        <v>1452286</v>
      </c>
      <c r="D18" s="28">
        <f t="shared" si="1"/>
        <v>31889736</v>
      </c>
      <c r="E18" s="28">
        <v>13386432</v>
      </c>
      <c r="F18" s="31">
        <v>13386402</v>
      </c>
      <c r="G18" s="30">
        <f t="shared" si="0"/>
        <v>18503304</v>
      </c>
    </row>
    <row r="19" spans="1:7" s="20" customFormat="1" ht="12.75" x14ac:dyDescent="0.2">
      <c r="A19" s="27" t="s">
        <v>23</v>
      </c>
      <c r="B19" s="28">
        <v>77248128</v>
      </c>
      <c r="C19" s="29">
        <v>9869037</v>
      </c>
      <c r="D19" s="28">
        <f t="shared" si="1"/>
        <v>87117165</v>
      </c>
      <c r="E19" s="28">
        <v>40112429</v>
      </c>
      <c r="F19" s="31">
        <v>36324117</v>
      </c>
      <c r="G19" s="30">
        <f t="shared" si="0"/>
        <v>47004736</v>
      </c>
    </row>
    <row r="20" spans="1:7" s="20" customFormat="1" ht="12.75" x14ac:dyDescent="0.2">
      <c r="A20" s="27" t="s">
        <v>24</v>
      </c>
      <c r="B20" s="28">
        <v>11159503</v>
      </c>
      <c r="C20" s="29">
        <v>474633</v>
      </c>
      <c r="D20" s="28">
        <f t="shared" si="1"/>
        <v>11634136</v>
      </c>
      <c r="E20" s="28">
        <v>4565575</v>
      </c>
      <c r="F20" s="31">
        <v>4532467</v>
      </c>
      <c r="G20" s="30">
        <f t="shared" si="0"/>
        <v>7068561</v>
      </c>
    </row>
    <row r="21" spans="1:7" s="20" customFormat="1" ht="12.75" x14ac:dyDescent="0.2">
      <c r="A21" s="27" t="s">
        <v>25</v>
      </c>
      <c r="B21" s="28">
        <v>21980106</v>
      </c>
      <c r="C21" s="29">
        <v>376752</v>
      </c>
      <c r="D21" s="28">
        <f t="shared" si="1"/>
        <v>22356858</v>
      </c>
      <c r="E21" s="28">
        <v>12553733</v>
      </c>
      <c r="F21" s="29">
        <v>12540177</v>
      </c>
      <c r="G21" s="30">
        <f t="shared" si="0"/>
        <v>9803125</v>
      </c>
    </row>
    <row r="22" spans="1:7" s="20" customFormat="1" ht="25.5" x14ac:dyDescent="0.2">
      <c r="A22" s="27" t="s">
        <v>26</v>
      </c>
      <c r="B22" s="28">
        <v>6460997</v>
      </c>
      <c r="C22" s="29">
        <v>122812</v>
      </c>
      <c r="D22" s="28">
        <f t="shared" si="1"/>
        <v>6583809</v>
      </c>
      <c r="E22" s="28">
        <v>2898450</v>
      </c>
      <c r="F22" s="29">
        <v>2867202</v>
      </c>
      <c r="G22" s="30">
        <f t="shared" si="0"/>
        <v>3685359</v>
      </c>
    </row>
    <row r="23" spans="1:7" s="20" customFormat="1" ht="12.75" x14ac:dyDescent="0.2">
      <c r="A23" s="27" t="s">
        <v>27</v>
      </c>
      <c r="B23" s="28">
        <v>5585724</v>
      </c>
      <c r="C23" s="29">
        <v>108674</v>
      </c>
      <c r="D23" s="28">
        <f t="shared" si="1"/>
        <v>5694398</v>
      </c>
      <c r="E23" s="28">
        <v>2084627</v>
      </c>
      <c r="F23" s="29">
        <v>2084627</v>
      </c>
      <c r="G23" s="30">
        <f t="shared" si="0"/>
        <v>3609771</v>
      </c>
    </row>
    <row r="24" spans="1:7" s="32" customFormat="1" ht="12.75" x14ac:dyDescent="0.2">
      <c r="A24" s="27" t="s">
        <v>28</v>
      </c>
      <c r="B24" s="28">
        <f t="shared" ref="B24:F24" si="2">SUM(B25:B26)</f>
        <v>30757528394</v>
      </c>
      <c r="C24" s="28">
        <f t="shared" si="2"/>
        <v>160588400</v>
      </c>
      <c r="D24" s="28">
        <f t="shared" si="2"/>
        <v>30918116794</v>
      </c>
      <c r="E24" s="28">
        <f t="shared" si="2"/>
        <v>12573622385</v>
      </c>
      <c r="F24" s="28">
        <f t="shared" si="2"/>
        <v>12466694071</v>
      </c>
      <c r="G24" s="30">
        <f t="shared" si="0"/>
        <v>18344494409</v>
      </c>
    </row>
    <row r="25" spans="1:7" s="32" customFormat="1" ht="12" x14ac:dyDescent="0.2">
      <c r="A25" s="33" t="s">
        <v>29</v>
      </c>
      <c r="B25" s="34">
        <v>11869938320</v>
      </c>
      <c r="C25" s="35">
        <v>19731348</v>
      </c>
      <c r="D25" s="36">
        <f t="shared" si="1"/>
        <v>11889669668</v>
      </c>
      <c r="E25" s="34">
        <v>5171656717</v>
      </c>
      <c r="F25" s="37">
        <v>5072225624</v>
      </c>
      <c r="G25" s="38">
        <f t="shared" si="0"/>
        <v>6718012951</v>
      </c>
    </row>
    <row r="26" spans="1:7" s="32" customFormat="1" ht="12" x14ac:dyDescent="0.2">
      <c r="A26" s="33" t="s">
        <v>30</v>
      </c>
      <c r="B26" s="34">
        <v>18887590074</v>
      </c>
      <c r="C26" s="35">
        <v>140857052</v>
      </c>
      <c r="D26" s="36">
        <f t="shared" si="1"/>
        <v>19028447126</v>
      </c>
      <c r="E26" s="34">
        <v>7401965668</v>
      </c>
      <c r="F26" s="37">
        <v>7394468447</v>
      </c>
      <c r="G26" s="38">
        <f t="shared" si="0"/>
        <v>11626481458</v>
      </c>
    </row>
    <row r="27" spans="1:7" s="20" customFormat="1" ht="12.75" x14ac:dyDescent="0.2">
      <c r="A27" s="27" t="s">
        <v>31</v>
      </c>
      <c r="B27" s="28">
        <v>2734972047</v>
      </c>
      <c r="C27" s="29">
        <v>310621763</v>
      </c>
      <c r="D27" s="28">
        <f t="shared" si="1"/>
        <v>3045593810</v>
      </c>
      <c r="E27" s="28">
        <v>1218274741</v>
      </c>
      <c r="F27" s="31">
        <v>1193210571</v>
      </c>
      <c r="G27" s="30">
        <f t="shared" si="0"/>
        <v>1827319069</v>
      </c>
    </row>
    <row r="28" spans="1:7" s="20" customFormat="1" ht="12.75" x14ac:dyDescent="0.2">
      <c r="A28" s="27" t="s">
        <v>32</v>
      </c>
      <c r="B28" s="28">
        <v>29262006</v>
      </c>
      <c r="C28" s="29">
        <v>11654567</v>
      </c>
      <c r="D28" s="28">
        <f t="shared" si="1"/>
        <v>40916573</v>
      </c>
      <c r="E28" s="28">
        <v>19530304</v>
      </c>
      <c r="F28" s="31">
        <v>19530304</v>
      </c>
      <c r="G28" s="30">
        <f t="shared" si="0"/>
        <v>21386269</v>
      </c>
    </row>
    <row r="29" spans="1:7" s="20" customFormat="1" ht="12.75" x14ac:dyDescent="0.2">
      <c r="A29" s="27" t="s">
        <v>33</v>
      </c>
      <c r="B29" s="28">
        <v>45712138</v>
      </c>
      <c r="C29" s="29">
        <v>117732793</v>
      </c>
      <c r="D29" s="28">
        <f t="shared" si="1"/>
        <v>163444931</v>
      </c>
      <c r="E29" s="28">
        <v>135968508</v>
      </c>
      <c r="F29" s="31">
        <v>135657348</v>
      </c>
      <c r="G29" s="30">
        <f t="shared" si="0"/>
        <v>27476423</v>
      </c>
    </row>
    <row r="30" spans="1:7" s="20" customFormat="1" ht="12.75" x14ac:dyDescent="0.2">
      <c r="A30" s="27" t="s">
        <v>34</v>
      </c>
      <c r="B30" s="28">
        <v>175974484</v>
      </c>
      <c r="C30" s="29">
        <v>11685809</v>
      </c>
      <c r="D30" s="28">
        <f t="shared" si="1"/>
        <v>187660293</v>
      </c>
      <c r="E30" s="28">
        <v>77470031</v>
      </c>
      <c r="F30" s="31">
        <v>73822355</v>
      </c>
      <c r="G30" s="30">
        <f t="shared" si="0"/>
        <v>110190262</v>
      </c>
    </row>
    <row r="31" spans="1:7" s="20" customFormat="1" ht="12.75" x14ac:dyDescent="0.2">
      <c r="A31" s="27" t="s">
        <v>35</v>
      </c>
      <c r="B31" s="28">
        <v>2034061103</v>
      </c>
      <c r="C31" s="29">
        <v>42919430</v>
      </c>
      <c r="D31" s="28">
        <f t="shared" si="1"/>
        <v>2076980533</v>
      </c>
      <c r="E31" s="29">
        <v>445049615</v>
      </c>
      <c r="F31" s="29">
        <v>428559831</v>
      </c>
      <c r="G31" s="30">
        <f t="shared" si="0"/>
        <v>1631930918</v>
      </c>
    </row>
    <row r="32" spans="1:7" s="20" customFormat="1" ht="12.75" x14ac:dyDescent="0.2">
      <c r="A32" s="27" t="s">
        <v>36</v>
      </c>
      <c r="B32" s="28">
        <v>130995227</v>
      </c>
      <c r="C32" s="29">
        <v>6188238</v>
      </c>
      <c r="D32" s="28">
        <f t="shared" si="1"/>
        <v>137183465</v>
      </c>
      <c r="E32" s="28">
        <v>47615032</v>
      </c>
      <c r="F32" s="31">
        <v>47259315</v>
      </c>
      <c r="G32" s="30">
        <f t="shared" si="0"/>
        <v>89568433</v>
      </c>
    </row>
    <row r="33" spans="1:7" s="20" customFormat="1" ht="12.75" x14ac:dyDescent="0.2">
      <c r="A33" s="27" t="s">
        <v>37</v>
      </c>
      <c r="B33" s="28">
        <v>108856766</v>
      </c>
      <c r="C33" s="39">
        <v>43083971</v>
      </c>
      <c r="D33" s="28">
        <f>B33+C33</f>
        <v>151940737</v>
      </c>
      <c r="E33" s="40">
        <v>53924165</v>
      </c>
      <c r="F33" s="39">
        <v>53032935</v>
      </c>
      <c r="G33" s="30">
        <f>D33-E33</f>
        <v>98016572</v>
      </c>
    </row>
    <row r="34" spans="1:7" s="20" customFormat="1" ht="25.5" x14ac:dyDescent="0.2">
      <c r="A34" s="27" t="s">
        <v>38</v>
      </c>
      <c r="B34" s="28">
        <v>41449923</v>
      </c>
      <c r="C34" s="39">
        <v>1174384</v>
      </c>
      <c r="D34" s="28">
        <f>B34+C34</f>
        <v>42624307</v>
      </c>
      <c r="E34" s="40">
        <v>18060138</v>
      </c>
      <c r="F34" s="39">
        <v>18059176</v>
      </c>
      <c r="G34" s="30">
        <f>D34-E34</f>
        <v>24564169</v>
      </c>
    </row>
    <row r="35" spans="1:7" s="20" customFormat="1" ht="12.75" x14ac:dyDescent="0.2">
      <c r="A35" s="27" t="s">
        <v>39</v>
      </c>
      <c r="B35" s="28">
        <v>63732778</v>
      </c>
      <c r="C35" s="39">
        <v>24228325</v>
      </c>
      <c r="D35" s="28">
        <f>B35+C35</f>
        <v>87961103</v>
      </c>
      <c r="E35" s="40">
        <v>28687955</v>
      </c>
      <c r="F35" s="39">
        <v>28623074</v>
      </c>
      <c r="G35" s="30">
        <f>D35-E35</f>
        <v>59273148</v>
      </c>
    </row>
    <row r="36" spans="1:7" s="20" customFormat="1" ht="12.75" x14ac:dyDescent="0.2">
      <c r="A36" s="27" t="s">
        <v>40</v>
      </c>
      <c r="B36" s="28">
        <v>101526094</v>
      </c>
      <c r="C36" s="39">
        <v>18703059</v>
      </c>
      <c r="D36" s="28">
        <f>B36+C36</f>
        <v>120229153</v>
      </c>
      <c r="E36" s="40">
        <v>27867245</v>
      </c>
      <c r="F36" s="40">
        <v>22017291</v>
      </c>
      <c r="G36" s="30">
        <f>D36-E36</f>
        <v>92361908</v>
      </c>
    </row>
    <row r="37" spans="1:7" s="20" customFormat="1" ht="12.75" x14ac:dyDescent="0.2">
      <c r="A37" s="27" t="s">
        <v>41</v>
      </c>
      <c r="B37" s="28">
        <v>231549655</v>
      </c>
      <c r="C37" s="39">
        <v>55363479</v>
      </c>
      <c r="D37" s="28">
        <f>B37+C37</f>
        <v>286913134</v>
      </c>
      <c r="E37" s="40">
        <v>133548138</v>
      </c>
      <c r="F37" s="40">
        <v>124297462</v>
      </c>
      <c r="G37" s="30">
        <f>D37-E37</f>
        <v>153364996</v>
      </c>
    </row>
    <row r="38" spans="1:7" s="19" customFormat="1" ht="12.75" x14ac:dyDescent="0.2">
      <c r="A38" s="27" t="s">
        <v>42</v>
      </c>
      <c r="B38" s="28">
        <v>104919467</v>
      </c>
      <c r="C38" s="29">
        <v>22238178</v>
      </c>
      <c r="D38" s="28">
        <f t="shared" si="1"/>
        <v>127157645</v>
      </c>
      <c r="E38" s="28">
        <v>59026657</v>
      </c>
      <c r="F38" s="31">
        <v>57695297</v>
      </c>
      <c r="G38" s="30">
        <f t="shared" si="0"/>
        <v>68130988</v>
      </c>
    </row>
    <row r="39" spans="1:7" s="20" customFormat="1" ht="12.75" x14ac:dyDescent="0.2">
      <c r="A39" s="27" t="s">
        <v>43</v>
      </c>
      <c r="B39" s="28">
        <v>6216144</v>
      </c>
      <c r="C39" s="39">
        <v>45097</v>
      </c>
      <c r="D39" s="28">
        <f t="shared" si="1"/>
        <v>6261241</v>
      </c>
      <c r="E39" s="40">
        <v>2516055</v>
      </c>
      <c r="F39" s="41">
        <v>2490078</v>
      </c>
      <c r="G39" s="30">
        <f t="shared" si="0"/>
        <v>3745186</v>
      </c>
    </row>
    <row r="40" spans="1:7" s="20" customFormat="1" ht="12.75" x14ac:dyDescent="0.2">
      <c r="A40" s="27" t="s">
        <v>44</v>
      </c>
      <c r="B40" s="28">
        <v>24828737</v>
      </c>
      <c r="C40" s="39">
        <v>574810</v>
      </c>
      <c r="D40" s="28">
        <f>B40+C40</f>
        <v>25403547</v>
      </c>
      <c r="E40" s="40">
        <v>10962939</v>
      </c>
      <c r="F40" s="41">
        <v>10218686</v>
      </c>
      <c r="G40" s="30">
        <f>D40-E40</f>
        <v>14440608</v>
      </c>
    </row>
    <row r="41" spans="1:7" s="20" customFormat="1" ht="12.75" x14ac:dyDescent="0.2">
      <c r="A41" s="27" t="s">
        <v>45</v>
      </c>
      <c r="B41" s="28">
        <v>1617902903</v>
      </c>
      <c r="C41" s="39">
        <v>194940275</v>
      </c>
      <c r="D41" s="28">
        <f t="shared" si="1"/>
        <v>1812843178</v>
      </c>
      <c r="E41" s="40">
        <v>839431984</v>
      </c>
      <c r="F41" s="41">
        <v>839431984</v>
      </c>
      <c r="G41" s="30">
        <f t="shared" si="0"/>
        <v>973411194</v>
      </c>
    </row>
    <row r="42" spans="1:7" s="20" customFormat="1" ht="12.75" x14ac:dyDescent="0.2">
      <c r="A42" s="27" t="s">
        <v>46</v>
      </c>
      <c r="B42" s="28">
        <v>2551372</v>
      </c>
      <c r="C42" s="39">
        <v>0</v>
      </c>
      <c r="D42" s="28">
        <f t="shared" si="1"/>
        <v>2551372</v>
      </c>
      <c r="E42" s="28">
        <v>1130560</v>
      </c>
      <c r="F42" s="28">
        <v>1130560</v>
      </c>
      <c r="G42" s="30">
        <f t="shared" si="0"/>
        <v>1420812</v>
      </c>
    </row>
    <row r="43" spans="1:7" s="20" customFormat="1" ht="12.75" x14ac:dyDescent="0.2">
      <c r="A43" s="27" t="s">
        <v>47</v>
      </c>
      <c r="B43" s="28">
        <v>1390484409</v>
      </c>
      <c r="C43" s="39">
        <v>0</v>
      </c>
      <c r="D43" s="28">
        <f t="shared" si="1"/>
        <v>1390484409</v>
      </c>
      <c r="E43" s="40">
        <v>745874599</v>
      </c>
      <c r="F43" s="40">
        <v>745874599</v>
      </c>
      <c r="G43" s="30">
        <f t="shared" si="0"/>
        <v>644609810</v>
      </c>
    </row>
    <row r="44" spans="1:7" s="20" customFormat="1" ht="12.75" x14ac:dyDescent="0.2">
      <c r="A44" s="27" t="s">
        <v>48</v>
      </c>
      <c r="B44" s="28">
        <v>7623051212</v>
      </c>
      <c r="C44" s="39">
        <v>3369559152</v>
      </c>
      <c r="D44" s="28">
        <f t="shared" si="1"/>
        <v>10992610364</v>
      </c>
      <c r="E44" s="40">
        <v>0</v>
      </c>
      <c r="F44" s="40">
        <v>0</v>
      </c>
      <c r="G44" s="30">
        <f t="shared" si="0"/>
        <v>10992610364</v>
      </c>
    </row>
    <row r="45" spans="1:7" s="20" customFormat="1" ht="12.75" x14ac:dyDescent="0.2">
      <c r="A45" s="27" t="s">
        <v>49</v>
      </c>
      <c r="B45" s="28">
        <v>1350095483</v>
      </c>
      <c r="C45" s="39">
        <v>0</v>
      </c>
      <c r="D45" s="28">
        <f t="shared" si="1"/>
        <v>1350095483</v>
      </c>
      <c r="E45" s="40">
        <v>818089485</v>
      </c>
      <c r="F45" s="41">
        <v>818089485</v>
      </c>
      <c r="G45" s="30">
        <f t="shared" si="0"/>
        <v>532005998</v>
      </c>
    </row>
    <row r="46" spans="1:7" s="20" customFormat="1" ht="12.75" x14ac:dyDescent="0.2">
      <c r="A46" s="27" t="s">
        <v>50</v>
      </c>
      <c r="B46" s="28">
        <v>26231112366</v>
      </c>
      <c r="C46" s="39">
        <v>-609190802</v>
      </c>
      <c r="D46" s="28">
        <f t="shared" si="1"/>
        <v>25621921564</v>
      </c>
      <c r="E46" s="40">
        <v>14938764561</v>
      </c>
      <c r="F46" s="41">
        <v>14864784964</v>
      </c>
      <c r="G46" s="30">
        <f t="shared" si="0"/>
        <v>10683157003</v>
      </c>
    </row>
    <row r="47" spans="1:7" s="20" customFormat="1" ht="12.75" x14ac:dyDescent="0.2">
      <c r="A47" s="42" t="s">
        <v>51</v>
      </c>
      <c r="B47" s="43">
        <f>SUM(B48:B49)</f>
        <v>502648858</v>
      </c>
      <c r="C47" s="43">
        <f>SUM(C48:C49)</f>
        <v>12673390</v>
      </c>
      <c r="D47" s="43">
        <f t="shared" ref="D47:F47" si="3">SUM(D48:D49)</f>
        <v>515322248</v>
      </c>
      <c r="E47" s="43">
        <f t="shared" si="3"/>
        <v>213631051</v>
      </c>
      <c r="F47" s="43">
        <f t="shared" si="3"/>
        <v>206086459</v>
      </c>
      <c r="G47" s="24">
        <f>D47-E47</f>
        <v>301691197</v>
      </c>
    </row>
    <row r="48" spans="1:7" s="25" customFormat="1" ht="12.75" x14ac:dyDescent="0.2">
      <c r="A48" s="27" t="s">
        <v>52</v>
      </c>
      <c r="B48" s="28">
        <v>281606105</v>
      </c>
      <c r="C48" s="39">
        <v>0</v>
      </c>
      <c r="D48" s="28">
        <f t="shared" ref="D48:D49" si="4">B48+C48</f>
        <v>281606105</v>
      </c>
      <c r="E48" s="44">
        <v>120228510</v>
      </c>
      <c r="F48" s="41">
        <v>114337611</v>
      </c>
      <c r="G48" s="30">
        <f t="shared" si="0"/>
        <v>161377595</v>
      </c>
    </row>
    <row r="49" spans="1:7" s="25" customFormat="1" ht="12.75" x14ac:dyDescent="0.2">
      <c r="A49" s="27" t="s">
        <v>53</v>
      </c>
      <c r="B49" s="28">
        <v>221042753</v>
      </c>
      <c r="C49" s="39">
        <v>12673390</v>
      </c>
      <c r="D49" s="28">
        <f t="shared" si="4"/>
        <v>233716143</v>
      </c>
      <c r="E49" s="44">
        <v>93402541</v>
      </c>
      <c r="F49" s="41">
        <v>91748848</v>
      </c>
      <c r="G49" s="30">
        <f t="shared" si="0"/>
        <v>140313602</v>
      </c>
    </row>
    <row r="50" spans="1:7" s="20" customFormat="1" ht="12.75" x14ac:dyDescent="0.2">
      <c r="A50" s="45" t="s">
        <v>54</v>
      </c>
      <c r="B50" s="46">
        <f>SUM(B51:B52)</f>
        <v>1171970145</v>
      </c>
      <c r="C50" s="46">
        <f>SUM(C51:C52)</f>
        <v>1822870</v>
      </c>
      <c r="D50" s="46">
        <f>SUM(D51:D52)</f>
        <v>1173793015</v>
      </c>
      <c r="E50" s="46">
        <f>SUM(E51:E52)</f>
        <v>451192588</v>
      </c>
      <c r="F50" s="46">
        <f>SUM(F51:F52)</f>
        <v>432929104</v>
      </c>
      <c r="G50" s="24">
        <f>D50-E50</f>
        <v>722600427</v>
      </c>
    </row>
    <row r="51" spans="1:7" s="25" customFormat="1" ht="12.75" x14ac:dyDescent="0.2">
      <c r="A51" s="47" t="s">
        <v>55</v>
      </c>
      <c r="B51" s="40">
        <v>1123972764</v>
      </c>
      <c r="C51" s="39">
        <v>577069</v>
      </c>
      <c r="D51" s="28">
        <f t="shared" ref="D51:D59" si="5">B51+C51</f>
        <v>1124549833</v>
      </c>
      <c r="E51" s="44">
        <v>432597977</v>
      </c>
      <c r="F51" s="41">
        <v>415380782</v>
      </c>
      <c r="G51" s="30">
        <f t="shared" si="0"/>
        <v>691951856</v>
      </c>
    </row>
    <row r="52" spans="1:7" s="25" customFormat="1" ht="12.75" x14ac:dyDescent="0.2">
      <c r="A52" s="47" t="s">
        <v>56</v>
      </c>
      <c r="B52" s="40">
        <v>47997381</v>
      </c>
      <c r="C52" s="39">
        <v>1245801</v>
      </c>
      <c r="D52" s="28">
        <f t="shared" si="5"/>
        <v>49243182</v>
      </c>
      <c r="E52" s="44">
        <v>18594611</v>
      </c>
      <c r="F52" s="41">
        <v>17548322</v>
      </c>
      <c r="G52" s="30">
        <f t="shared" si="0"/>
        <v>30648571</v>
      </c>
    </row>
    <row r="53" spans="1:7" s="20" customFormat="1" ht="12.75" x14ac:dyDescent="0.2">
      <c r="A53" s="45" t="s">
        <v>57</v>
      </c>
      <c r="B53" s="46">
        <f>SUM(B54:B59)</f>
        <v>3420426155</v>
      </c>
      <c r="C53" s="46">
        <f>SUM(C54:C59)</f>
        <v>442852124</v>
      </c>
      <c r="D53" s="46">
        <f>SUM(D54:D59)</f>
        <v>3863278279</v>
      </c>
      <c r="E53" s="46">
        <f>SUM(E54:E59)</f>
        <v>1675814718</v>
      </c>
      <c r="F53" s="46">
        <f>SUM(F54:F59)</f>
        <v>1603442870</v>
      </c>
      <c r="G53" s="24">
        <f>D53-E53</f>
        <v>2187463561</v>
      </c>
    </row>
    <row r="54" spans="1:7" s="20" customFormat="1" ht="12.75" x14ac:dyDescent="0.2">
      <c r="A54" s="47" t="s">
        <v>58</v>
      </c>
      <c r="B54" s="40">
        <v>293253262</v>
      </c>
      <c r="C54" s="39">
        <v>72224311</v>
      </c>
      <c r="D54" s="28">
        <f t="shared" si="5"/>
        <v>365477573</v>
      </c>
      <c r="E54" s="40">
        <v>176647347</v>
      </c>
      <c r="F54" s="41">
        <v>168716427</v>
      </c>
      <c r="G54" s="30">
        <f t="shared" si="0"/>
        <v>188830226</v>
      </c>
    </row>
    <row r="55" spans="1:7" s="25" customFormat="1" ht="12.75" x14ac:dyDescent="0.2">
      <c r="A55" s="47" t="s">
        <v>59</v>
      </c>
      <c r="B55" s="40">
        <v>51018462</v>
      </c>
      <c r="C55" s="39">
        <v>5834141</v>
      </c>
      <c r="D55" s="28">
        <f t="shared" si="5"/>
        <v>56852603</v>
      </c>
      <c r="E55" s="40">
        <v>27393056</v>
      </c>
      <c r="F55" s="41">
        <v>26424789</v>
      </c>
      <c r="G55" s="30">
        <f t="shared" si="0"/>
        <v>29459547</v>
      </c>
    </row>
    <row r="56" spans="1:7" s="20" customFormat="1" ht="12.75" x14ac:dyDescent="0.2">
      <c r="A56" s="47" t="s">
        <v>60</v>
      </c>
      <c r="B56" s="40">
        <v>1339438033</v>
      </c>
      <c r="C56" s="39">
        <v>77545240</v>
      </c>
      <c r="D56" s="28">
        <f t="shared" si="5"/>
        <v>1416983273</v>
      </c>
      <c r="E56" s="40">
        <v>581701474</v>
      </c>
      <c r="F56" s="41">
        <v>520066022</v>
      </c>
      <c r="G56" s="30">
        <f t="shared" si="0"/>
        <v>835281799</v>
      </c>
    </row>
    <row r="57" spans="1:7" s="20" customFormat="1" ht="12.75" x14ac:dyDescent="0.2">
      <c r="A57" s="47" t="s">
        <v>61</v>
      </c>
      <c r="B57" s="40">
        <v>34634747</v>
      </c>
      <c r="C57" s="39">
        <v>14586181</v>
      </c>
      <c r="D57" s="28">
        <f t="shared" si="5"/>
        <v>49220928</v>
      </c>
      <c r="E57" s="40">
        <v>18004546</v>
      </c>
      <c r="F57" s="41">
        <v>16453327</v>
      </c>
      <c r="G57" s="30">
        <f t="shared" si="0"/>
        <v>31216382</v>
      </c>
    </row>
    <row r="58" spans="1:7" s="19" customFormat="1" ht="25.5" x14ac:dyDescent="0.2">
      <c r="A58" s="27" t="s">
        <v>62</v>
      </c>
      <c r="B58" s="40">
        <v>9672026</v>
      </c>
      <c r="C58" s="39">
        <v>3007732</v>
      </c>
      <c r="D58" s="28">
        <f t="shared" si="5"/>
        <v>12679758</v>
      </c>
      <c r="E58" s="40">
        <v>4981598</v>
      </c>
      <c r="F58" s="40">
        <v>4695608</v>
      </c>
      <c r="G58" s="30">
        <f>D58-E58</f>
        <v>7698160</v>
      </c>
    </row>
    <row r="59" spans="1:7" s="20" customFormat="1" ht="12.75" x14ac:dyDescent="0.2">
      <c r="A59" s="48" t="s">
        <v>63</v>
      </c>
      <c r="B59" s="49">
        <v>1692409625</v>
      </c>
      <c r="C59" s="50">
        <v>269654519</v>
      </c>
      <c r="D59" s="51">
        <f t="shared" si="5"/>
        <v>1962064144</v>
      </c>
      <c r="E59" s="49">
        <v>867086697</v>
      </c>
      <c r="F59" s="52">
        <v>867086697</v>
      </c>
      <c r="G59" s="53">
        <f t="shared" ref="G59" si="6">D59-E59</f>
        <v>1094977447</v>
      </c>
    </row>
    <row r="60" spans="1:7" s="20" customFormat="1" ht="12.75" x14ac:dyDescent="0.2">
      <c r="A60" s="54" t="s">
        <v>64</v>
      </c>
      <c r="B60" s="55"/>
    </row>
    <row r="62" spans="1:7" x14ac:dyDescent="0.25">
      <c r="B62" s="56"/>
      <c r="C62" s="56"/>
      <c r="D62" s="56"/>
      <c r="E62" s="56"/>
      <c r="F62" s="56"/>
    </row>
    <row r="63" spans="1:7" x14ac:dyDescent="0.25">
      <c r="B63" s="56"/>
      <c r="C63" s="56"/>
      <c r="D63" s="56"/>
      <c r="E63" s="56"/>
      <c r="F63" s="56"/>
    </row>
    <row r="64" spans="1:7" x14ac:dyDescent="0.25">
      <c r="B64" s="56"/>
      <c r="C64" s="56"/>
      <c r="D64" s="56"/>
      <c r="E64" s="56"/>
      <c r="F64" s="56"/>
    </row>
    <row r="65" spans="2:6" x14ac:dyDescent="0.25">
      <c r="B65" s="56"/>
      <c r="C65" s="56"/>
      <c r="D65" s="56"/>
      <c r="E65" s="56"/>
      <c r="F65" s="56"/>
    </row>
    <row r="66" spans="2:6" x14ac:dyDescent="0.25">
      <c r="B66" s="56"/>
      <c r="C66" s="56"/>
      <c r="D66" s="56"/>
      <c r="E66" s="56"/>
      <c r="F66" s="56"/>
    </row>
    <row r="67" spans="2:6" x14ac:dyDescent="0.25">
      <c r="B67" s="56"/>
      <c r="C67" s="56"/>
      <c r="D67" s="56"/>
      <c r="E67" s="56"/>
      <c r="F67" s="56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2022-07-26T14:48:02Z</dcterms:created>
  <dcterms:modified xsi:type="dcterms:W3CDTF">2022-07-26T14:48:03Z</dcterms:modified>
</cp:coreProperties>
</file>